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tabRatio="920" firstSheet="9" activeTab="11"/>
  </bookViews>
  <sheets>
    <sheet name="ABRIL 2018" sheetId="4" r:id="rId1"/>
    <sheet name="1ER.AJ.TRIM.FISCALIZ'18" sheetId="5" r:id="rId2"/>
    <sheet name="ACUMULADO ABRIL 2018" sheetId="6" r:id="rId3"/>
    <sheet name="MAYO 2018" sheetId="7" r:id="rId4"/>
    <sheet name="AJUSTE DEFINITIVO 2017" sheetId="8" r:id="rId5"/>
    <sheet name="ACUMULADO MAYO 2018" sheetId="9" r:id="rId6"/>
    <sheet name="JUNIO 2018" sheetId="10" r:id="rId7"/>
    <sheet name="DIF POR CAMBIO COEF 2018" sheetId="11" r:id="rId8"/>
    <sheet name="1ER.AJUSTE CUATRIM'18" sheetId="12" r:id="rId9"/>
    <sheet name="ACUMULADO JUNIO 2018" sheetId="13" r:id="rId10"/>
    <sheet name="ACUM ABR-MAY-JUN" sheetId="14" r:id="rId11"/>
    <sheet name="ACUERDO RAMO28 NVOS COEFICIENTE" sheetId="15" r:id="rId12"/>
    <sheet name="ESCRITO" sheetId="16" r:id="rId13"/>
    <sheet name="ANEXO IV" sheetId="17" r:id="rId14"/>
    <sheet name="ANEXO V " sheetId="18" r:id="rId15"/>
    <sheet name="ANEXO VI" sheetId="19" r:id="rId16"/>
  </sheets>
  <externalReferences>
    <externalReference r:id="rId17"/>
    <externalReference r:id="rId18"/>
    <externalReference r:id="rId19"/>
  </externalReferences>
  <definedNames>
    <definedName name="_xlnm.Print_Area" localSheetId="1">'1ER.AJ.TRIM.FISCALIZ''18'!$A$1:$J$117</definedName>
    <definedName name="_xlnm.Print_Area" localSheetId="8">'1ER.AJUSTE CUATRIM''18'!$A$1:$K$112</definedName>
    <definedName name="_xlnm.Print_Area" localSheetId="0">'ABRIL 2018'!$A$1:$M$125</definedName>
    <definedName name="_xlnm.Print_Area" localSheetId="10">'ACUM ABR-MAY-JUN'!$A$1:$M$126</definedName>
    <definedName name="_xlnm.Print_Area" localSheetId="2">'ACUMULADO ABRIL 2018'!$A$1:$M$126</definedName>
    <definedName name="_xlnm.Print_Area" localSheetId="9">'ACUMULADO JUNIO 2018'!$A$1:$M$126</definedName>
    <definedName name="_xlnm.Print_Area" localSheetId="5">'ACUMULADO MAYO 2018'!$A$1:$M$126</definedName>
    <definedName name="_xlnm.Print_Area" localSheetId="4">'AJUSTE DEFINITIVO 2017'!$A$1:$F$114</definedName>
    <definedName name="_xlnm.Print_Area" localSheetId="13">'ANEXO IV'!$A$1:$P$51</definedName>
    <definedName name="_xlnm.Print_Area" localSheetId="14">'ANEXO V '!$A$1:$P$51</definedName>
    <definedName name="_xlnm.Print_Area" localSheetId="15">'ANEXO VI'!$A$1:$D$49</definedName>
    <definedName name="_xlnm.Print_Area" localSheetId="7">'DIF POR CAMBIO COEF 2018'!$A$1:$K$58</definedName>
    <definedName name="_xlnm.Print_Area" localSheetId="12">ESCRITO!$A$1:$H$10</definedName>
    <definedName name="_xlnm.Print_Area" localSheetId="6">'JUNIO 2018'!$A$1:$M$125</definedName>
    <definedName name="_xlnm.Print_Area" localSheetId="3">'MAYO 2018'!$A$1:$M$125</definedName>
    <definedName name="Z_433A965E_59E4_4B78_9706_CDFB1F80210F_.wvu.PrintArea" localSheetId="1" hidden="1">'1ER.AJ.TRIM.FISCALIZ''18'!$B$8:$D$55</definedName>
    <definedName name="Z_433A965E_59E4_4B78_9706_CDFB1F80210F_.wvu.PrintArea" localSheetId="8" hidden="1">'1ER.AJUSTE CUATRIM''18'!$C$8:$G$54</definedName>
    <definedName name="Z_433A965E_59E4_4B78_9706_CDFB1F80210F_.wvu.PrintArea" localSheetId="0" hidden="1">'ABRIL 2018'!$A$9:$M$56</definedName>
    <definedName name="Z_433A965E_59E4_4B78_9706_CDFB1F80210F_.wvu.PrintArea" localSheetId="10" hidden="1">'ACUM ABR-MAY-JUN'!$A$9:$M$56</definedName>
    <definedName name="Z_433A965E_59E4_4B78_9706_CDFB1F80210F_.wvu.PrintArea" localSheetId="2" hidden="1">'ACUMULADO ABRIL 2018'!$A$9:$M$56</definedName>
    <definedName name="Z_433A965E_59E4_4B78_9706_CDFB1F80210F_.wvu.PrintArea" localSheetId="9" hidden="1">'ACUMULADO JUNIO 2018'!$A$9:$M$56</definedName>
    <definedName name="Z_433A965E_59E4_4B78_9706_CDFB1F80210F_.wvu.PrintArea" localSheetId="5" hidden="1">'ACUMULADO MAYO 2018'!$A$9:$M$56</definedName>
    <definedName name="Z_433A965E_59E4_4B78_9706_CDFB1F80210F_.wvu.PrintArea" localSheetId="4" hidden="1">'AJUSTE DEFINITIVO 2017'!$A$9:$F$56</definedName>
    <definedName name="Z_433A965E_59E4_4B78_9706_CDFB1F80210F_.wvu.PrintArea" localSheetId="13" hidden="1">'ANEXO IV'!$A$5:$P$51</definedName>
    <definedName name="Z_433A965E_59E4_4B78_9706_CDFB1F80210F_.wvu.PrintArea" localSheetId="14" hidden="1">'ANEXO V '!$A$5:$P$51</definedName>
    <definedName name="Z_433A965E_59E4_4B78_9706_CDFB1F80210F_.wvu.PrintArea" localSheetId="15" hidden="1">'ANEXO VI'!$A$4:$D$49</definedName>
    <definedName name="Z_433A965E_59E4_4B78_9706_CDFB1F80210F_.wvu.PrintArea" localSheetId="7" hidden="1">'DIF POR CAMBIO COEF 2018'!$C$8:$G$54</definedName>
    <definedName name="Z_433A965E_59E4_4B78_9706_CDFB1F80210F_.wvu.PrintArea" localSheetId="6" hidden="1">'JUNIO 2018'!$A$9:$M$56</definedName>
    <definedName name="Z_433A965E_59E4_4B78_9706_CDFB1F80210F_.wvu.PrintArea" localSheetId="3" hidden="1">'MAYO 2018'!$A$9:$M$56</definedName>
  </definedNames>
  <calcPr calcId="145621"/>
</workbook>
</file>

<file path=xl/calcChain.xml><?xml version="1.0" encoding="utf-8"?>
<calcChain xmlns="http://schemas.openxmlformats.org/spreadsheetml/2006/main">
  <c r="N51" i="18" l="1"/>
  <c r="L51" i="18"/>
  <c r="J51" i="18"/>
  <c r="H51" i="18"/>
  <c r="F51" i="18"/>
  <c r="D51" i="18"/>
  <c r="B51" i="18"/>
  <c r="O50" i="18"/>
  <c r="M50" i="18"/>
  <c r="K50" i="18"/>
  <c r="I50" i="18"/>
  <c r="G50" i="18"/>
  <c r="E50" i="18"/>
  <c r="C50" i="18"/>
  <c r="P50" i="18" s="1"/>
  <c r="C48" i="19" s="1"/>
  <c r="O49" i="18"/>
  <c r="M49" i="18"/>
  <c r="K49" i="18"/>
  <c r="I49" i="18"/>
  <c r="P49" i="18" s="1"/>
  <c r="C47" i="19" s="1"/>
  <c r="G49" i="18"/>
  <c r="E49" i="18"/>
  <c r="C49" i="18"/>
  <c r="O48" i="18"/>
  <c r="M48" i="18"/>
  <c r="K48" i="18"/>
  <c r="I48" i="18"/>
  <c r="G48" i="18"/>
  <c r="E48" i="18"/>
  <c r="C48" i="18"/>
  <c r="P48" i="18" s="1"/>
  <c r="C46" i="19" s="1"/>
  <c r="O47" i="18"/>
  <c r="M47" i="18"/>
  <c r="K47" i="18"/>
  <c r="I47" i="18"/>
  <c r="G47" i="18"/>
  <c r="E47" i="18"/>
  <c r="C47" i="18"/>
  <c r="P47" i="18" s="1"/>
  <c r="C45" i="19" s="1"/>
  <c r="O46" i="18"/>
  <c r="M46" i="18"/>
  <c r="K46" i="18"/>
  <c r="I46" i="18"/>
  <c r="G46" i="18"/>
  <c r="E46" i="18"/>
  <c r="C46" i="18"/>
  <c r="P46" i="18" s="1"/>
  <c r="C44" i="19" s="1"/>
  <c r="O45" i="18"/>
  <c r="M45" i="18"/>
  <c r="K45" i="18"/>
  <c r="I45" i="18"/>
  <c r="G45" i="18"/>
  <c r="E45" i="18"/>
  <c r="C45" i="18"/>
  <c r="P45" i="18" s="1"/>
  <c r="C43" i="19" s="1"/>
  <c r="O44" i="18"/>
  <c r="M44" i="18"/>
  <c r="K44" i="18"/>
  <c r="I44" i="18"/>
  <c r="G44" i="18"/>
  <c r="E44" i="18"/>
  <c r="C44" i="18"/>
  <c r="P44" i="18" s="1"/>
  <c r="C42" i="19" s="1"/>
  <c r="O43" i="18"/>
  <c r="M43" i="18"/>
  <c r="K43" i="18"/>
  <c r="I43" i="18"/>
  <c r="G43" i="18"/>
  <c r="E43" i="18"/>
  <c r="C43" i="18"/>
  <c r="P43" i="18" s="1"/>
  <c r="C41" i="19" s="1"/>
  <c r="O42" i="18"/>
  <c r="M42" i="18"/>
  <c r="K42" i="18"/>
  <c r="I42" i="18"/>
  <c r="G42" i="18"/>
  <c r="E42" i="18"/>
  <c r="C42" i="18"/>
  <c r="P42" i="18" s="1"/>
  <c r="C40" i="19" s="1"/>
  <c r="O41" i="18"/>
  <c r="M41" i="18"/>
  <c r="K41" i="18"/>
  <c r="I41" i="18"/>
  <c r="G41" i="18"/>
  <c r="E41" i="18"/>
  <c r="C41" i="18"/>
  <c r="P41" i="18" s="1"/>
  <c r="C39" i="19" s="1"/>
  <c r="O40" i="18"/>
  <c r="M40" i="18"/>
  <c r="K40" i="18"/>
  <c r="I40" i="18"/>
  <c r="G40" i="18"/>
  <c r="E40" i="18"/>
  <c r="C40" i="18"/>
  <c r="P40" i="18" s="1"/>
  <c r="C38" i="19" s="1"/>
  <c r="O39" i="18"/>
  <c r="M39" i="18"/>
  <c r="K39" i="18"/>
  <c r="I39" i="18"/>
  <c r="G39" i="18"/>
  <c r="E39" i="18"/>
  <c r="C39" i="18"/>
  <c r="P39" i="18" s="1"/>
  <c r="C37" i="19" s="1"/>
  <c r="O38" i="18"/>
  <c r="M38" i="18"/>
  <c r="K38" i="18"/>
  <c r="I38" i="18"/>
  <c r="G38" i="18"/>
  <c r="E38" i="18"/>
  <c r="C38" i="18"/>
  <c r="P38" i="18" s="1"/>
  <c r="C36" i="19" s="1"/>
  <c r="O37" i="18"/>
  <c r="M37" i="18"/>
  <c r="K37" i="18"/>
  <c r="I37" i="18"/>
  <c r="G37" i="18"/>
  <c r="E37" i="18"/>
  <c r="C37" i="18"/>
  <c r="P37" i="18" s="1"/>
  <c r="C35" i="19" s="1"/>
  <c r="O36" i="18"/>
  <c r="M36" i="18"/>
  <c r="K36" i="18"/>
  <c r="I36" i="18"/>
  <c r="G36" i="18"/>
  <c r="E36" i="18"/>
  <c r="C36" i="18"/>
  <c r="P36" i="18" s="1"/>
  <c r="C34" i="19" s="1"/>
  <c r="O35" i="18"/>
  <c r="M35" i="18"/>
  <c r="K35" i="18"/>
  <c r="I35" i="18"/>
  <c r="G35" i="18"/>
  <c r="E35" i="18"/>
  <c r="C35" i="18"/>
  <c r="P35" i="18" s="1"/>
  <c r="C33" i="19" s="1"/>
  <c r="O34" i="18"/>
  <c r="M34" i="18"/>
  <c r="K34" i="18"/>
  <c r="I34" i="18"/>
  <c r="G34" i="18"/>
  <c r="E34" i="18"/>
  <c r="C34" i="18"/>
  <c r="P34" i="18" s="1"/>
  <c r="C32" i="19" s="1"/>
  <c r="O33" i="18"/>
  <c r="M33" i="18"/>
  <c r="K33" i="18"/>
  <c r="I33" i="18"/>
  <c r="G33" i="18"/>
  <c r="E33" i="18"/>
  <c r="C33" i="18"/>
  <c r="P33" i="18" s="1"/>
  <c r="C31" i="19" s="1"/>
  <c r="O32" i="18"/>
  <c r="M32" i="18"/>
  <c r="K32" i="18"/>
  <c r="I32" i="18"/>
  <c r="G32" i="18"/>
  <c r="E32" i="18"/>
  <c r="C32" i="18"/>
  <c r="P32" i="18" s="1"/>
  <c r="C30" i="19" s="1"/>
  <c r="O31" i="18"/>
  <c r="M31" i="18"/>
  <c r="K31" i="18"/>
  <c r="I31" i="18"/>
  <c r="G31" i="18"/>
  <c r="E31" i="18"/>
  <c r="C31" i="18"/>
  <c r="P31" i="18" s="1"/>
  <c r="C29" i="19" s="1"/>
  <c r="O30" i="18"/>
  <c r="M30" i="18"/>
  <c r="K30" i="18"/>
  <c r="I30" i="18"/>
  <c r="G30" i="18"/>
  <c r="E30" i="18"/>
  <c r="C30" i="18"/>
  <c r="P30" i="18" s="1"/>
  <c r="C28" i="19" s="1"/>
  <c r="O29" i="18"/>
  <c r="M29" i="18"/>
  <c r="K29" i="18"/>
  <c r="I29" i="18"/>
  <c r="G29" i="18"/>
  <c r="E29" i="18"/>
  <c r="C29" i="18"/>
  <c r="P29" i="18" s="1"/>
  <c r="C27" i="19" s="1"/>
  <c r="O28" i="18"/>
  <c r="M28" i="18"/>
  <c r="K28" i="18"/>
  <c r="I28" i="18"/>
  <c r="G28" i="18"/>
  <c r="E28" i="18"/>
  <c r="C28" i="18"/>
  <c r="P28" i="18" s="1"/>
  <c r="C26" i="19" s="1"/>
  <c r="O27" i="18"/>
  <c r="M27" i="18"/>
  <c r="K27" i="18"/>
  <c r="I27" i="18"/>
  <c r="G27" i="18"/>
  <c r="E27" i="18"/>
  <c r="C27" i="18"/>
  <c r="P27" i="18" s="1"/>
  <c r="C25" i="19" s="1"/>
  <c r="O26" i="18"/>
  <c r="M26" i="18"/>
  <c r="K26" i="18"/>
  <c r="I26" i="18"/>
  <c r="G26" i="18"/>
  <c r="E26" i="18"/>
  <c r="C26" i="18"/>
  <c r="P26" i="18" s="1"/>
  <c r="C24" i="19" s="1"/>
  <c r="O25" i="18"/>
  <c r="M25" i="18"/>
  <c r="K25" i="18"/>
  <c r="I25" i="18"/>
  <c r="G25" i="18"/>
  <c r="E25" i="18"/>
  <c r="C25" i="18"/>
  <c r="P25" i="18" s="1"/>
  <c r="C23" i="19" s="1"/>
  <c r="O24" i="18"/>
  <c r="M24" i="18"/>
  <c r="K24" i="18"/>
  <c r="I24" i="18"/>
  <c r="G24" i="18"/>
  <c r="E24" i="18"/>
  <c r="C24" i="18"/>
  <c r="P24" i="18" s="1"/>
  <c r="C22" i="19" s="1"/>
  <c r="O23" i="18"/>
  <c r="M23" i="18"/>
  <c r="K23" i="18"/>
  <c r="I23" i="18"/>
  <c r="G23" i="18"/>
  <c r="E23" i="18"/>
  <c r="C23" i="18"/>
  <c r="P23" i="18" s="1"/>
  <c r="C21" i="19" s="1"/>
  <c r="O22" i="18"/>
  <c r="M22" i="18"/>
  <c r="K22" i="18"/>
  <c r="I22" i="18"/>
  <c r="G22" i="18"/>
  <c r="E22" i="18"/>
  <c r="C22" i="18"/>
  <c r="P22" i="18" s="1"/>
  <c r="C20" i="19" s="1"/>
  <c r="O21" i="18"/>
  <c r="M21" i="18"/>
  <c r="K21" i="18"/>
  <c r="I21" i="18"/>
  <c r="G21" i="18"/>
  <c r="E21" i="18"/>
  <c r="C21" i="18"/>
  <c r="P21" i="18" s="1"/>
  <c r="C19" i="19" s="1"/>
  <c r="O20" i="18"/>
  <c r="M20" i="18"/>
  <c r="K20" i="18"/>
  <c r="I20" i="18"/>
  <c r="G20" i="18"/>
  <c r="E20" i="18"/>
  <c r="C20" i="18"/>
  <c r="P20" i="18" s="1"/>
  <c r="C18" i="19" s="1"/>
  <c r="O19" i="18"/>
  <c r="M19" i="18"/>
  <c r="K19" i="18"/>
  <c r="I19" i="18"/>
  <c r="G19" i="18"/>
  <c r="E19" i="18"/>
  <c r="C19" i="18"/>
  <c r="P19" i="18" s="1"/>
  <c r="C17" i="19" s="1"/>
  <c r="O18" i="18"/>
  <c r="M18" i="18"/>
  <c r="K18" i="18"/>
  <c r="I18" i="18"/>
  <c r="G18" i="18"/>
  <c r="E18" i="18"/>
  <c r="C18" i="18"/>
  <c r="P18" i="18" s="1"/>
  <c r="C16" i="19" s="1"/>
  <c r="O17" i="18"/>
  <c r="M17" i="18"/>
  <c r="K17" i="18"/>
  <c r="I17" i="18"/>
  <c r="G17" i="18"/>
  <c r="E17" i="18"/>
  <c r="C17" i="18"/>
  <c r="P17" i="18" s="1"/>
  <c r="C15" i="19" s="1"/>
  <c r="O16" i="18"/>
  <c r="M16" i="18"/>
  <c r="K16" i="18"/>
  <c r="I16" i="18"/>
  <c r="G16" i="18"/>
  <c r="E16" i="18"/>
  <c r="C16" i="18"/>
  <c r="P16" i="18" s="1"/>
  <c r="C14" i="19" s="1"/>
  <c r="O15" i="18"/>
  <c r="M15" i="18"/>
  <c r="K15" i="18"/>
  <c r="I15" i="18"/>
  <c r="G15" i="18"/>
  <c r="E15" i="18"/>
  <c r="C15" i="18"/>
  <c r="P15" i="18" s="1"/>
  <c r="C13" i="19" s="1"/>
  <c r="O14" i="18"/>
  <c r="M14" i="18"/>
  <c r="K14" i="18"/>
  <c r="I14" i="18"/>
  <c r="G14" i="18"/>
  <c r="E14" i="18"/>
  <c r="C14" i="18"/>
  <c r="P14" i="18" s="1"/>
  <c r="C12" i="19" s="1"/>
  <c r="O13" i="18"/>
  <c r="M13" i="18"/>
  <c r="K13" i="18"/>
  <c r="I13" i="18"/>
  <c r="G13" i="18"/>
  <c r="E13" i="18"/>
  <c r="C13" i="18"/>
  <c r="P13" i="18" s="1"/>
  <c r="C11" i="19" s="1"/>
  <c r="O12" i="18"/>
  <c r="M12" i="18"/>
  <c r="K12" i="18"/>
  <c r="I12" i="18"/>
  <c r="G12" i="18"/>
  <c r="E12" i="18"/>
  <c r="C12" i="18"/>
  <c r="P12" i="18" s="1"/>
  <c r="C10" i="19" s="1"/>
  <c r="O11" i="18"/>
  <c r="M11" i="18"/>
  <c r="K11" i="18"/>
  <c r="I11" i="18"/>
  <c r="G11" i="18"/>
  <c r="E11" i="18"/>
  <c r="C11" i="18"/>
  <c r="P11" i="18" s="1"/>
  <c r="C9" i="19" s="1"/>
  <c r="O10" i="18"/>
  <c r="M10" i="18"/>
  <c r="K10" i="18"/>
  <c r="I10" i="18"/>
  <c r="G10" i="18"/>
  <c r="E10" i="18"/>
  <c r="C10" i="18"/>
  <c r="P10" i="18" s="1"/>
  <c r="C8" i="19" s="1"/>
  <c r="O9" i="18"/>
  <c r="M9" i="18"/>
  <c r="K9" i="18"/>
  <c r="I9" i="18"/>
  <c r="G9" i="18"/>
  <c r="E9" i="18"/>
  <c r="C9" i="18"/>
  <c r="P9" i="18" s="1"/>
  <c r="C7" i="19" s="1"/>
  <c r="O8" i="18"/>
  <c r="O51" i="18" s="1"/>
  <c r="M8" i="18"/>
  <c r="M51" i="18" s="1"/>
  <c r="K8" i="18"/>
  <c r="K51" i="18" s="1"/>
  <c r="I8" i="18"/>
  <c r="I51" i="18" s="1"/>
  <c r="G8" i="18"/>
  <c r="G51" i="18" s="1"/>
  <c r="E8" i="18"/>
  <c r="E51" i="18" s="1"/>
  <c r="C8" i="18"/>
  <c r="C51" i="18" s="1"/>
  <c r="N51" i="17"/>
  <c r="L51" i="17"/>
  <c r="J51" i="17"/>
  <c r="H51" i="17"/>
  <c r="F51" i="17"/>
  <c r="D51" i="17"/>
  <c r="B51" i="17"/>
  <c r="O50" i="17"/>
  <c r="M50" i="17"/>
  <c r="K50" i="17"/>
  <c r="I50" i="17"/>
  <c r="G50" i="17"/>
  <c r="E50" i="17"/>
  <c r="C50" i="17"/>
  <c r="P50" i="17" s="1"/>
  <c r="B48" i="19" s="1"/>
  <c r="O49" i="17"/>
  <c r="M49" i="17"/>
  <c r="K49" i="17"/>
  <c r="I49" i="17"/>
  <c r="G49" i="17"/>
  <c r="E49" i="17"/>
  <c r="C49" i="17"/>
  <c r="P49" i="17" s="1"/>
  <c r="B47" i="19" s="1"/>
  <c r="O48" i="17"/>
  <c r="M48" i="17"/>
  <c r="K48" i="17"/>
  <c r="I48" i="17"/>
  <c r="G48" i="17"/>
  <c r="E48" i="17"/>
  <c r="C48" i="17"/>
  <c r="P48" i="17" s="1"/>
  <c r="B46" i="19" s="1"/>
  <c r="O47" i="17"/>
  <c r="M47" i="17"/>
  <c r="K47" i="17"/>
  <c r="I47" i="17"/>
  <c r="G47" i="17"/>
  <c r="E47" i="17"/>
  <c r="C47" i="17"/>
  <c r="P47" i="17" s="1"/>
  <c r="B45" i="19" s="1"/>
  <c r="O46" i="17"/>
  <c r="M46" i="17"/>
  <c r="K46" i="17"/>
  <c r="I46" i="17"/>
  <c r="G46" i="17"/>
  <c r="E46" i="17"/>
  <c r="C46" i="17"/>
  <c r="P46" i="17" s="1"/>
  <c r="B44" i="19" s="1"/>
  <c r="O45" i="17"/>
  <c r="M45" i="17"/>
  <c r="K45" i="17"/>
  <c r="I45" i="17"/>
  <c r="G45" i="17"/>
  <c r="E45" i="17"/>
  <c r="C45" i="17"/>
  <c r="P45" i="17" s="1"/>
  <c r="B43" i="19" s="1"/>
  <c r="O44" i="17"/>
  <c r="M44" i="17"/>
  <c r="K44" i="17"/>
  <c r="I44" i="17"/>
  <c r="G44" i="17"/>
  <c r="E44" i="17"/>
  <c r="C44" i="17"/>
  <c r="P44" i="17" s="1"/>
  <c r="B42" i="19" s="1"/>
  <c r="O43" i="17"/>
  <c r="M43" i="17"/>
  <c r="K43" i="17"/>
  <c r="I43" i="17"/>
  <c r="G43" i="17"/>
  <c r="E43" i="17"/>
  <c r="C43" i="17"/>
  <c r="P43" i="17" s="1"/>
  <c r="B41" i="19" s="1"/>
  <c r="O42" i="17"/>
  <c r="M42" i="17"/>
  <c r="K42" i="17"/>
  <c r="I42" i="17"/>
  <c r="G42" i="17"/>
  <c r="E42" i="17"/>
  <c r="C42" i="17"/>
  <c r="P42" i="17" s="1"/>
  <c r="B40" i="19" s="1"/>
  <c r="O41" i="17"/>
  <c r="M41" i="17"/>
  <c r="K41" i="17"/>
  <c r="I41" i="17"/>
  <c r="G41" i="17"/>
  <c r="E41" i="17"/>
  <c r="C41" i="17"/>
  <c r="P41" i="17" s="1"/>
  <c r="B39" i="19" s="1"/>
  <c r="O40" i="17"/>
  <c r="M40" i="17"/>
  <c r="K40" i="17"/>
  <c r="I40" i="17"/>
  <c r="G40" i="17"/>
  <c r="E40" i="17"/>
  <c r="C40" i="17"/>
  <c r="P40" i="17" s="1"/>
  <c r="B38" i="19" s="1"/>
  <c r="O39" i="17"/>
  <c r="M39" i="17"/>
  <c r="K39" i="17"/>
  <c r="I39" i="17"/>
  <c r="G39" i="17"/>
  <c r="E39" i="17"/>
  <c r="C39" i="17"/>
  <c r="P39" i="17" s="1"/>
  <c r="B37" i="19" s="1"/>
  <c r="O38" i="17"/>
  <c r="M38" i="17"/>
  <c r="K38" i="17"/>
  <c r="I38" i="17"/>
  <c r="G38" i="17"/>
  <c r="E38" i="17"/>
  <c r="C38" i="17"/>
  <c r="P38" i="17" s="1"/>
  <c r="B36" i="19" s="1"/>
  <c r="O37" i="17"/>
  <c r="M37" i="17"/>
  <c r="K37" i="17"/>
  <c r="I37" i="17"/>
  <c r="G37" i="17"/>
  <c r="E37" i="17"/>
  <c r="C37" i="17"/>
  <c r="P37" i="17" s="1"/>
  <c r="B35" i="19" s="1"/>
  <c r="O36" i="17"/>
  <c r="M36" i="17"/>
  <c r="K36" i="17"/>
  <c r="I36" i="17"/>
  <c r="G36" i="17"/>
  <c r="E36" i="17"/>
  <c r="C36" i="17"/>
  <c r="P36" i="17" s="1"/>
  <c r="B34" i="19" s="1"/>
  <c r="O35" i="17"/>
  <c r="M35" i="17"/>
  <c r="K35" i="17"/>
  <c r="I35" i="17"/>
  <c r="G35" i="17"/>
  <c r="E35" i="17"/>
  <c r="C35" i="17"/>
  <c r="P35" i="17" s="1"/>
  <c r="B33" i="19" s="1"/>
  <c r="O34" i="17"/>
  <c r="M34" i="17"/>
  <c r="K34" i="17"/>
  <c r="I34" i="17"/>
  <c r="G34" i="17"/>
  <c r="E34" i="17"/>
  <c r="C34" i="17"/>
  <c r="P34" i="17" s="1"/>
  <c r="B32" i="19" s="1"/>
  <c r="O33" i="17"/>
  <c r="M33" i="17"/>
  <c r="K33" i="17"/>
  <c r="I33" i="17"/>
  <c r="G33" i="17"/>
  <c r="E33" i="17"/>
  <c r="C33" i="17"/>
  <c r="P33" i="17" s="1"/>
  <c r="B31" i="19" s="1"/>
  <c r="O32" i="17"/>
  <c r="M32" i="17"/>
  <c r="K32" i="17"/>
  <c r="I32" i="17"/>
  <c r="G32" i="17"/>
  <c r="E32" i="17"/>
  <c r="C32" i="17"/>
  <c r="P32" i="17" s="1"/>
  <c r="B30" i="19" s="1"/>
  <c r="O31" i="17"/>
  <c r="M31" i="17"/>
  <c r="K31" i="17"/>
  <c r="I31" i="17"/>
  <c r="G31" i="17"/>
  <c r="E31" i="17"/>
  <c r="C31" i="17"/>
  <c r="P31" i="17" s="1"/>
  <c r="B29" i="19" s="1"/>
  <c r="O30" i="17"/>
  <c r="M30" i="17"/>
  <c r="K30" i="17"/>
  <c r="I30" i="17"/>
  <c r="G30" i="17"/>
  <c r="E30" i="17"/>
  <c r="C30" i="17"/>
  <c r="P30" i="17" s="1"/>
  <c r="B28" i="19" s="1"/>
  <c r="O29" i="17"/>
  <c r="M29" i="17"/>
  <c r="K29" i="17"/>
  <c r="I29" i="17"/>
  <c r="G29" i="17"/>
  <c r="E29" i="17"/>
  <c r="C29" i="17"/>
  <c r="P29" i="17" s="1"/>
  <c r="B27" i="19" s="1"/>
  <c r="O28" i="17"/>
  <c r="M28" i="17"/>
  <c r="K28" i="17"/>
  <c r="I28" i="17"/>
  <c r="G28" i="17"/>
  <c r="E28" i="17"/>
  <c r="C28" i="17"/>
  <c r="P28" i="17" s="1"/>
  <c r="B26" i="19" s="1"/>
  <c r="O27" i="17"/>
  <c r="M27" i="17"/>
  <c r="K27" i="17"/>
  <c r="I27" i="17"/>
  <c r="G27" i="17"/>
  <c r="E27" i="17"/>
  <c r="C27" i="17"/>
  <c r="P27" i="17" s="1"/>
  <c r="B25" i="19" s="1"/>
  <c r="O26" i="17"/>
  <c r="M26" i="17"/>
  <c r="K26" i="17"/>
  <c r="I26" i="17"/>
  <c r="G26" i="17"/>
  <c r="E26" i="17"/>
  <c r="C26" i="17"/>
  <c r="P26" i="17" s="1"/>
  <c r="B24" i="19" s="1"/>
  <c r="O25" i="17"/>
  <c r="M25" i="17"/>
  <c r="K25" i="17"/>
  <c r="I25" i="17"/>
  <c r="G25" i="17"/>
  <c r="E25" i="17"/>
  <c r="C25" i="17"/>
  <c r="P25" i="17" s="1"/>
  <c r="B23" i="19" s="1"/>
  <c r="O24" i="17"/>
  <c r="M24" i="17"/>
  <c r="K24" i="17"/>
  <c r="I24" i="17"/>
  <c r="G24" i="17"/>
  <c r="E24" i="17"/>
  <c r="C24" i="17"/>
  <c r="P24" i="17" s="1"/>
  <c r="B22" i="19" s="1"/>
  <c r="O23" i="17"/>
  <c r="M23" i="17"/>
  <c r="K23" i="17"/>
  <c r="I23" i="17"/>
  <c r="G23" i="17"/>
  <c r="E23" i="17"/>
  <c r="C23" i="17"/>
  <c r="P23" i="17" s="1"/>
  <c r="B21" i="19" s="1"/>
  <c r="O22" i="17"/>
  <c r="M22" i="17"/>
  <c r="K22" i="17"/>
  <c r="I22" i="17"/>
  <c r="G22" i="17"/>
  <c r="E22" i="17"/>
  <c r="C22" i="17"/>
  <c r="P22" i="17" s="1"/>
  <c r="B20" i="19" s="1"/>
  <c r="O21" i="17"/>
  <c r="M21" i="17"/>
  <c r="K21" i="17"/>
  <c r="I21" i="17"/>
  <c r="G21" i="17"/>
  <c r="E21" i="17"/>
  <c r="C21" i="17"/>
  <c r="P21" i="17" s="1"/>
  <c r="B19" i="19" s="1"/>
  <c r="O20" i="17"/>
  <c r="M20" i="17"/>
  <c r="K20" i="17"/>
  <c r="I20" i="17"/>
  <c r="G20" i="17"/>
  <c r="E20" i="17"/>
  <c r="C20" i="17"/>
  <c r="P20" i="17" s="1"/>
  <c r="B18" i="19" s="1"/>
  <c r="O19" i="17"/>
  <c r="M19" i="17"/>
  <c r="K19" i="17"/>
  <c r="I19" i="17"/>
  <c r="G19" i="17"/>
  <c r="E19" i="17"/>
  <c r="C19" i="17"/>
  <c r="P19" i="17" s="1"/>
  <c r="B17" i="19" s="1"/>
  <c r="O18" i="17"/>
  <c r="M18" i="17"/>
  <c r="K18" i="17"/>
  <c r="I18" i="17"/>
  <c r="G18" i="17"/>
  <c r="E18" i="17"/>
  <c r="C18" i="17"/>
  <c r="P18" i="17" s="1"/>
  <c r="B16" i="19" s="1"/>
  <c r="O17" i="17"/>
  <c r="M17" i="17"/>
  <c r="K17" i="17"/>
  <c r="I17" i="17"/>
  <c r="G17" i="17"/>
  <c r="E17" i="17"/>
  <c r="C17" i="17"/>
  <c r="P17" i="17" s="1"/>
  <c r="B15" i="19" s="1"/>
  <c r="O16" i="17"/>
  <c r="M16" i="17"/>
  <c r="K16" i="17"/>
  <c r="I16" i="17"/>
  <c r="G16" i="17"/>
  <c r="E16" i="17"/>
  <c r="C16" i="17"/>
  <c r="P16" i="17" s="1"/>
  <c r="B14" i="19" s="1"/>
  <c r="O15" i="17"/>
  <c r="M15" i="17"/>
  <c r="K15" i="17"/>
  <c r="I15" i="17"/>
  <c r="G15" i="17"/>
  <c r="E15" i="17"/>
  <c r="C15" i="17"/>
  <c r="P15" i="17" s="1"/>
  <c r="B13" i="19" s="1"/>
  <c r="O14" i="17"/>
  <c r="M14" i="17"/>
  <c r="K14" i="17"/>
  <c r="I14" i="17"/>
  <c r="G14" i="17"/>
  <c r="E14" i="17"/>
  <c r="C14" i="17"/>
  <c r="P14" i="17" s="1"/>
  <c r="B12" i="19" s="1"/>
  <c r="O13" i="17"/>
  <c r="M13" i="17"/>
  <c r="K13" i="17"/>
  <c r="I13" i="17"/>
  <c r="G13" i="17"/>
  <c r="E13" i="17"/>
  <c r="C13" i="17"/>
  <c r="P13" i="17" s="1"/>
  <c r="B11" i="19" s="1"/>
  <c r="O12" i="17"/>
  <c r="M12" i="17"/>
  <c r="K12" i="17"/>
  <c r="I12" i="17"/>
  <c r="G12" i="17"/>
  <c r="E12" i="17"/>
  <c r="C12" i="17"/>
  <c r="P12" i="17" s="1"/>
  <c r="B10" i="19" s="1"/>
  <c r="O11" i="17"/>
  <c r="M11" i="17"/>
  <c r="K11" i="17"/>
  <c r="I11" i="17"/>
  <c r="G11" i="17"/>
  <c r="E11" i="17"/>
  <c r="C11" i="17"/>
  <c r="P11" i="17" s="1"/>
  <c r="B9" i="19" s="1"/>
  <c r="O10" i="17"/>
  <c r="M10" i="17"/>
  <c r="K10" i="17"/>
  <c r="I10" i="17"/>
  <c r="G10" i="17"/>
  <c r="E10" i="17"/>
  <c r="C10" i="17"/>
  <c r="P10" i="17" s="1"/>
  <c r="B8" i="19" s="1"/>
  <c r="O9" i="17"/>
  <c r="M9" i="17"/>
  <c r="K9" i="17"/>
  <c r="I9" i="17"/>
  <c r="G9" i="17"/>
  <c r="E9" i="17"/>
  <c r="C9" i="17"/>
  <c r="P9" i="17" s="1"/>
  <c r="B7" i="19" s="1"/>
  <c r="O8" i="17"/>
  <c r="O51" i="17" s="1"/>
  <c r="M8" i="17"/>
  <c r="M51" i="17" s="1"/>
  <c r="K8" i="17"/>
  <c r="K51" i="17" s="1"/>
  <c r="I8" i="17"/>
  <c r="I51" i="17" s="1"/>
  <c r="G8" i="17"/>
  <c r="G51" i="17" s="1"/>
  <c r="E8" i="17"/>
  <c r="E51" i="17" s="1"/>
  <c r="C8" i="17"/>
  <c r="C51" i="17" s="1"/>
  <c r="D7" i="19" l="1"/>
  <c r="D10" i="19"/>
  <c r="D14" i="19"/>
  <c r="D18" i="19"/>
  <c r="D22" i="19"/>
  <c r="D26" i="19"/>
  <c r="D30" i="19"/>
  <c r="D34" i="19"/>
  <c r="D38" i="19"/>
  <c r="D42" i="19"/>
  <c r="D46" i="19"/>
  <c r="D9" i="19"/>
  <c r="D13" i="19"/>
  <c r="D17" i="19"/>
  <c r="D21" i="19"/>
  <c r="D25" i="19"/>
  <c r="D29" i="19"/>
  <c r="D33" i="19"/>
  <c r="D37" i="19"/>
  <c r="D41" i="19"/>
  <c r="D45" i="19"/>
  <c r="D8" i="19"/>
  <c r="D12" i="19"/>
  <c r="D16" i="19"/>
  <c r="D20" i="19"/>
  <c r="D24" i="19"/>
  <c r="D28" i="19"/>
  <c r="D32" i="19"/>
  <c r="D36" i="19"/>
  <c r="D40" i="19"/>
  <c r="D44" i="19"/>
  <c r="D47" i="19"/>
  <c r="D48" i="19"/>
  <c r="D11" i="19"/>
  <c r="D15" i="19"/>
  <c r="D19" i="19"/>
  <c r="D23" i="19"/>
  <c r="D27" i="19"/>
  <c r="D31" i="19"/>
  <c r="D35" i="19"/>
  <c r="D39" i="19"/>
  <c r="D43" i="19"/>
  <c r="P8" i="18"/>
  <c r="P8" i="17"/>
  <c r="P51" i="18" l="1"/>
  <c r="C6" i="19"/>
  <c r="B6" i="19"/>
  <c r="B49" i="19" s="1"/>
  <c r="P51" i="17"/>
  <c r="C49" i="19" l="1"/>
  <c r="D6" i="19"/>
  <c r="D49" i="19" s="1"/>
  <c r="I96" i="14" l="1"/>
  <c r="G96" i="14"/>
  <c r="L56" i="14"/>
  <c r="K56" i="14"/>
  <c r="J56" i="14"/>
  <c r="I56" i="14"/>
  <c r="H56" i="14"/>
  <c r="G56" i="14"/>
  <c r="F56" i="14"/>
  <c r="E56" i="14"/>
  <c r="D56" i="14"/>
  <c r="C56" i="14"/>
  <c r="B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56" i="14" s="1"/>
  <c r="M14" i="14"/>
  <c r="M13" i="14"/>
  <c r="I94" i="13"/>
  <c r="G94" i="13"/>
  <c r="I90" i="13"/>
  <c r="G90" i="13"/>
  <c r="I88" i="13"/>
  <c r="G88" i="13"/>
  <c r="I86" i="13"/>
  <c r="G86" i="13"/>
  <c r="I84" i="13"/>
  <c r="G84" i="13"/>
  <c r="I82" i="13"/>
  <c r="G82" i="13"/>
  <c r="I80" i="13"/>
  <c r="G80" i="13"/>
  <c r="I78" i="13"/>
  <c r="G78" i="13"/>
  <c r="I76" i="13"/>
  <c r="G76" i="13"/>
  <c r="I74" i="13"/>
  <c r="G74" i="13"/>
  <c r="L56" i="13"/>
  <c r="K56" i="13"/>
  <c r="J56" i="13"/>
  <c r="I56" i="13"/>
  <c r="H56" i="13"/>
  <c r="G56" i="13"/>
  <c r="F56" i="13"/>
  <c r="E56" i="13"/>
  <c r="D56" i="13"/>
  <c r="C56" i="13"/>
  <c r="B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56" i="13" s="1"/>
  <c r="M13" i="13"/>
  <c r="G83" i="12"/>
  <c r="E83" i="12"/>
  <c r="F54" i="12"/>
  <c r="E54" i="12"/>
  <c r="D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54" i="12" s="1"/>
  <c r="G11" i="12"/>
  <c r="F54" i="11"/>
  <c r="E54" i="11"/>
  <c r="D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54" i="11" s="1"/>
  <c r="I95" i="10"/>
  <c r="G95" i="10"/>
  <c r="L56" i="10"/>
  <c r="K56" i="10"/>
  <c r="J56" i="10"/>
  <c r="I56" i="10"/>
  <c r="H56" i="10"/>
  <c r="G56" i="10"/>
  <c r="F56" i="10"/>
  <c r="E56" i="10"/>
  <c r="D56" i="10"/>
  <c r="C56" i="10"/>
  <c r="B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56" i="10" s="1"/>
  <c r="M14" i="10"/>
  <c r="M13" i="10"/>
  <c r="I96" i="13" l="1"/>
  <c r="G96" i="13"/>
  <c r="I96" i="9"/>
  <c r="G96" i="9"/>
  <c r="L56" i="9"/>
  <c r="K56" i="9"/>
  <c r="J56" i="9"/>
  <c r="I56" i="9"/>
  <c r="H56" i="9"/>
  <c r="G56" i="9"/>
  <c r="F56" i="9"/>
  <c r="E56" i="9"/>
  <c r="D56" i="9"/>
  <c r="C56" i="9"/>
  <c r="B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56" i="9" s="1"/>
  <c r="F83" i="8"/>
  <c r="D83" i="8"/>
  <c r="E56" i="8"/>
  <c r="D56" i="8"/>
  <c r="C56" i="8"/>
  <c r="B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56" i="8" s="1"/>
  <c r="F15" i="8"/>
  <c r="F14" i="8"/>
  <c r="F13" i="8"/>
  <c r="I95" i="7"/>
  <c r="G95" i="7"/>
  <c r="L56" i="7"/>
  <c r="K56" i="7"/>
  <c r="J56" i="7"/>
  <c r="I56" i="7"/>
  <c r="H56" i="7"/>
  <c r="G56" i="7"/>
  <c r="F56" i="7"/>
  <c r="E56" i="7"/>
  <c r="D56" i="7"/>
  <c r="C56" i="7"/>
  <c r="B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56" i="7" s="1"/>
  <c r="M14" i="7"/>
  <c r="M13" i="7"/>
  <c r="I96" i="6"/>
  <c r="G96" i="6"/>
  <c r="L56" i="6"/>
  <c r="K56" i="6"/>
  <c r="J56" i="6"/>
  <c r="I56" i="6"/>
  <c r="H56" i="6"/>
  <c r="G56" i="6"/>
  <c r="F56" i="6"/>
  <c r="E56" i="6"/>
  <c r="D56" i="6"/>
  <c r="C56" i="6"/>
  <c r="B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56" i="6" s="1"/>
  <c r="M14" i="6"/>
  <c r="M13" i="6"/>
  <c r="F78" i="5"/>
  <c r="D78" i="5"/>
  <c r="E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54" i="5" s="1"/>
  <c r="I95" i="4"/>
  <c r="G95" i="4"/>
  <c r="L56" i="4"/>
  <c r="K56" i="4"/>
  <c r="J56" i="4"/>
  <c r="I56" i="4"/>
  <c r="H56" i="4"/>
  <c r="G56" i="4"/>
  <c r="F56" i="4"/>
  <c r="E56" i="4"/>
  <c r="D56" i="4"/>
  <c r="C56" i="4"/>
  <c r="B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56" i="4" s="1"/>
</calcChain>
</file>

<file path=xl/sharedStrings.xml><?xml version="1.0" encoding="utf-8"?>
<sst xmlns="http://schemas.openxmlformats.org/spreadsheetml/2006/main" count="1265" uniqueCount="212">
  <si>
    <t>PARTICIPACIONES A MUNICIPIOS ABRIL 2018</t>
  </si>
  <si>
    <t>(ministrado en mayo 2018)</t>
  </si>
  <si>
    <t>FONDO</t>
  </si>
  <si>
    <t>FONDO COMP.</t>
  </si>
  <si>
    <t>FONDO EXTRACCION</t>
  </si>
  <si>
    <t xml:space="preserve">INCENTIVOS A LA VENTA </t>
  </si>
  <si>
    <t>FONDO DE</t>
  </si>
  <si>
    <t xml:space="preserve">TENENCIA </t>
  </si>
  <si>
    <t xml:space="preserve">MUNICIPIOS </t>
  </si>
  <si>
    <t>FONDO GENERAL</t>
  </si>
  <si>
    <t>FOMENTO</t>
  </si>
  <si>
    <t>I.E.P.S.</t>
  </si>
  <si>
    <t>I.S.A.N.</t>
  </si>
  <si>
    <t>DE HIDROCARBUROS</t>
  </si>
  <si>
    <t>FINAL DE GASOLINA</t>
  </si>
  <si>
    <t>FISCALIZACION</t>
  </si>
  <si>
    <t>FEDERAL</t>
  </si>
  <si>
    <t>ISR</t>
  </si>
  <si>
    <t>LOCAL</t>
  </si>
  <si>
    <t>TOTAL</t>
  </si>
  <si>
    <t>MUNICIPAL</t>
  </si>
  <si>
    <t xml:space="preserve"> Y DIESEL</t>
  </si>
  <si>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</si>
  <si>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</si>
  <si>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</si>
  <si>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</si>
  <si>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</si>
  <si>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</si>
  <si>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</si>
  <si>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</si>
  <si>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</si>
  <si>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</si>
  <si>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</si>
  <si>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</si>
  <si>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</si>
  <si>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</si>
  <si>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</si>
  <si>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</si>
  <si>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</si>
  <si>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</si>
  <si>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</si>
  <si>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</si>
  <si>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</si>
  <si>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</si>
  <si>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</si>
  <si>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</si>
  <si>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</si>
  <si>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</si>
  <si>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</si>
  <si>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</si>
  <si>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</si>
  <si>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</si>
  <si>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</si>
  <si>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</si>
  <si>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</si>
  <si>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</si>
  <si>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</si>
  <si>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</si>
  <si>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</si>
  <si>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</si>
  <si>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</si>
  <si>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</si>
  <si>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</si>
  <si>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</si>
  <si>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</si>
  <si>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</si>
  <si>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>ABRIL 2018</t>
  </si>
  <si>
    <t xml:space="preserve">ESTADO </t>
  </si>
  <si>
    <t>MUNICIPIOS</t>
  </si>
  <si>
    <t xml:space="preserve"> X 20%=</t>
  </si>
  <si>
    <t>FONDO FOMENTO MUNICIPAL</t>
  </si>
  <si>
    <t>X 100%</t>
  </si>
  <si>
    <t>FONDO I.E.P.S</t>
  </si>
  <si>
    <t>ISAN</t>
  </si>
  <si>
    <t>FONDO DE COMP.DE ISAN.</t>
  </si>
  <si>
    <t>FONDO DE EXTRACC.DE HIDROCARBUROS</t>
  </si>
  <si>
    <t>INCENTIVOS A LA VENTA FINAL DE GASOLINA Y DIESEL</t>
  </si>
  <si>
    <t>FONDO DE FISCALIZACIÓN</t>
  </si>
  <si>
    <t>TENENCIA FEDERAL</t>
  </si>
  <si>
    <t>FONDO ISR</t>
  </si>
  <si>
    <t>TENENCIA LOCAL</t>
  </si>
  <si>
    <t>X 37%=</t>
  </si>
  <si>
    <t>1ER AJUSTE TRIMESTRAL FISCALIZACION 2018</t>
  </si>
  <si>
    <t>(INCLUYE MES DE ABRIL Y 1ER AJUSTE TRIMESTRAL FISCALIZACION 2018)</t>
  </si>
  <si>
    <t>PARTICIPACIONES A MUNICIPIOS MAYO 2018</t>
  </si>
  <si>
    <t>(ministrado en junio 2018)</t>
  </si>
  <si>
    <t>MAYO 2018</t>
  </si>
  <si>
    <t>AJUSTE FEFINITIVO 2017</t>
  </si>
  <si>
    <t>AJUSTE DEFINITIVO 2017</t>
  </si>
  <si>
    <t>(INCLUYE: MES DE MAYO Y AJUSTE DEFINITIVO 2017)</t>
  </si>
  <si>
    <t>PARTICIPACIONES A MUNICIPIOS JUNIO 2018</t>
  </si>
  <si>
    <t>(ministrado en julio 2018)</t>
  </si>
  <si>
    <t>JUNIO 2018</t>
  </si>
  <si>
    <t>DIFERENCIAS POR CAMBIO COEFICIENTES 2018</t>
  </si>
  <si>
    <t>DIFERENCIAS</t>
  </si>
  <si>
    <t>FEPM</t>
  </si>
  <si>
    <t>9/11 CORRIENTE</t>
  </si>
  <si>
    <t>1ER. AJUSTE CUATRIMESTRAL 2018</t>
  </si>
  <si>
    <t xml:space="preserve"> X 100%=</t>
  </si>
  <si>
    <t>(INCLUYE: MES DE JUNIO, DIFERENCIAS POR CAMBIO DE COEFICIENTES 2018 Y 1ER. AJUSTE CUATIMESTRAL 2018)</t>
  </si>
  <si>
    <t>SEGUNDO TRIMESTRE DE PARTICIPACIONES 2018</t>
  </si>
  <si>
    <t>(ministrado en mayo - junio - julio  2018)</t>
  </si>
  <si>
    <t>(INCLUYE MES DE ABRIL, 1ER.AJUSTE TRIM.FISCALIZACION 2018, MAYO, AJUSTE DEFINITIVO 2017, JUNIO, DIFERENCIAS POR CAMBIO DE COEFICIENTE 2018 Y 1ER.AJUSTE CUATRIMESTRAL 2018)</t>
  </si>
  <si>
    <t>FÓRMULAS Y VARIABLES PARA EL CÁLCULO DEL COEFICIENTE DEL FONDO ESTATAL DE PARTICIPACIONES A MUNICIPIOS 2018 (FEPM)</t>
  </si>
  <si>
    <t>Los factores que deberán aplicarse para la distribución de los montos a cada Municipio del Fondo Estatal de Participaciones, se determinaron de acuerdo a lo siguiente:</t>
  </si>
  <si>
    <t>I.-  El 14 por ciento del mismo por partes iguales a cada uno de los 43 Municipios.</t>
  </si>
  <si>
    <t>II.- El 70 por ciento en proporción directa al número de habitantes que tenga cada Municipio, de acuerdo con la última información oficial dada a conocer por el Instituto Nacional de Estadística y Geografía.</t>
  </si>
  <si>
    <t>III.- El 16 por ciento restante, se dividió en dos partes iguales:</t>
  </si>
  <si>
    <t>A).- La primera de ellas será distribuida mediante la aplicación del coeficiente de participación que se determinará para cada uno de ellos, conforme a la siguiente fórmula:</t>
  </si>
  <si>
    <t>CE =  Ai / TA</t>
  </si>
  <si>
    <t>Donde:</t>
  </si>
  <si>
    <t>CE = Coeficiente de participación del Municipio “i” en el año para el que se efectúa el cálculo.</t>
  </si>
  <si>
    <t>Ai = Monto de la recaudación del Impuesto Predial en el Municipio “i” en el año inmediato anterior para el cual se efectúe el cálculo.</t>
  </si>
  <si>
    <t>TA= La suma de la recaudación que por el Impuesto Predial hayan obtenido todos los Municipios del Estado.</t>
  </si>
  <si>
    <t>Para los efectos de la fórmula anterior se entiende por recaudación de Predial el monto efectivamente cobrado del impuesto a la propiedad urbana, suburbana y rústica durante el ejercicio de que se trate sin incluir accesorios, y descontando los importes que por cualquier concepto representen una disminución en el importe de ingresos del impuesto, así como cualquier estímulo o apoyo que reciban los contribuyentes para pagar o por haber pagado este impuesto.</t>
  </si>
  <si>
    <t>B).- La segunda mitad, será distribuida mediante la aplicación del coeficiente de participación que se determinará para cada uno de ellos conforme a la siguiente fórmula:</t>
  </si>
  <si>
    <t>CE = Ati / TAt</t>
  </si>
  <si>
    <t>CE= Coeficiente de participación del Municipio “i” en el año para el que se efectúa el cálculo.</t>
  </si>
  <si>
    <t>Ati = Monto de la recaudación del Impuesto Sobre Tenencia o Uso de Vehículos obtenida en el Municipio “i” conforme al domicilio declarado por los contribuyentes al efectuar el pago de este impuesto.</t>
  </si>
  <si>
    <t>TAt= Suma de la recaudación que por el Impuesto Sobre Tenencia o Uso de Vehículos, haya obtenido el Estado en todos los Municipios.</t>
  </si>
  <si>
    <t>Para los efectos de la fórmula anterior se entiende por recaudación del Impuesto Sobre Tenencia o Uso de Vehículos el monto cobrado durante el ejercicio de que se trate, así como las cantidades subsidiadas por concepto de dicho impuesto sin incluir accesorios.</t>
  </si>
  <si>
    <t>FÓRMULA PARA LA DISTRIBUCIÓN A MUNICIPIOS DEL FONDO DE FISCALIZACIÓN Y RECAUDACIÓN.</t>
  </si>
  <si>
    <t>El Fondo  de Fiscalización y Recaudación se distribuirá tomando como base el crecimiento porcentual de cada uno de los Municipios del Impuesto Predial y de los Derechos de Agua comparando los dos ejercicios fiscales anteriores al actual, se determinará la sumatoria de los porcentajes y se dividirá el porcentaje de cada Municipio entre la sumatoria para obtener el coeficiente de distribución de este Fondo.</t>
  </si>
  <si>
    <t>FÓRMULA PARA LA DISTRIBUCIÓN A MUNICIPIOS DEL FONDO DE EXTRACCIÓN DE HIDROCARBUROS.</t>
  </si>
  <si>
    <t>El Fondo de Extracción de Hidrocarburos se distribuirá en un 60 por ciento a partes iguales entre los Municipios productores o extractores de petróleo o gas en el Estado y el 40 por ciento restante entre los demás Municipios en partes iguales.</t>
  </si>
  <si>
    <t>FÓRMULA PARA LA DISTRIBUCIÓN A MUNICIPIOS DE LOS INCENTIVOS A LA VENTA FINAL DE GASOLINAS Y DIESEL.</t>
  </si>
  <si>
    <t>El 9/11 de la Cuota a la Venta Final de Gasolinas y Diesel, se distribuirá en un 70 por ciento atendiendo al número de habitantes por Municipio y el 30 por ciento se distribuirá tomando como base el crecimiento porcentual de la recaudación del Impuesto Predial y de los Derechos de Agua de cada uno de los Municipios. Al respecto, mediante la comparación de los dos ejercicios fiscales anteriores al presente, se determinará la sumatoria de los porcentajes, y se dividirá el porcentaje de cada Municipio entre la sumatoria para obtener el coeficiente de distribución de este Fondo.</t>
  </si>
  <si>
    <t>PARTICIPACIONES POR EL 100% DE LA RECAUDACIÓN DEL IMPUESTO SOBRE LA RENTA QUE SE ENTERE A LA FEDERACIÓN, POR EL SALARIO DEL PERSONAL DE LOS MUNICIPIOS.</t>
  </si>
  <si>
    <t xml:space="preserve">Asimismo, corresponderá a los Municipios el 100% de la recaudación que se obtenga del Impuesto Sobre la Renta que efectivamente se entere a la Federación, correspondiente al salario del personal que preste o desempeñe un servicio personal subordinado en las dependencias del Municipio, así como en sus respectivos organismos autónomos y entidades paramunicipales, siempre que el salario sea efectivamente pagado por los entes mencionados con cargo a sus participaciones u otros ingresos locales y se cumpla además con los requisitos que al efecto señale la Secretaría de Hacienda y Crédito Público. </t>
  </si>
  <si>
    <t>VARIABLES PARA EL CÁLCULO Y DETERMINACIÓN DE LOS COEFICIENTES DE DISTRIBUCIÓN DE PARTICIPACIONES A MUNICIPIOS</t>
  </si>
  <si>
    <t>(CIFRAS DE IMPUESTO PREDIAL, DERECHOS DE AGUA E IMPUESTO SOBRE TENENCIA EN PESOS)</t>
  </si>
  <si>
    <t>MUNICIPIO</t>
  </si>
  <si>
    <r>
      <t xml:space="preserve">ENCUESTA </t>
    </r>
    <r>
      <rPr>
        <b/>
        <sz val="6"/>
        <color rgb="FF000000"/>
        <rFont val="Arial"/>
        <family val="2"/>
      </rPr>
      <t>INTERCENSAL</t>
    </r>
  </si>
  <si>
    <t>IMPUESTO PREDIAL</t>
  </si>
  <si>
    <t>DERECHOS DE AGUA</t>
  </si>
  <si>
    <t>TENENCIA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</si>
  <si>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</si>
  <si>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</si>
  <si>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</si>
  <si>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</si>
  <si>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</si>
  <si>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</si>
  <si>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</si>
  <si>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</si>
  <si>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</si>
  <si>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</si>
  <si>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Gómez Farías</t>
  </si>
  <si>
    <t>González</t>
  </si>
  <si>
    <t>Güémez</t>
  </si>
  <si>
    <t>Guerrero</t>
  </si>
  <si>
    <t>Gustavo Díaz Ordaz</t>
  </si>
  <si>
    <t>Hidalgo</t>
  </si>
  <si>
    <t>Jaumave</t>
  </si>
  <si>
    <t>Jiménez</t>
  </si>
  <si>
    <t>Llera</t>
  </si>
  <si>
    <t>Mainero</t>
  </si>
  <si>
    <t>El Mante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</si>
  <si>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</si>
  <si>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</si>
  <si>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</si>
  <si>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</si>
  <si>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</si>
  <si>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</si>
  <si>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</si>
  <si>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</si>
  <si>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</si>
  <si>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</si>
  <si>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</si>
  <si>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</si>
  <si>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</si>
  <si>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</si>
  <si>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</si>
  <si>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</si>
  <si>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</si>
  <si>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</si>
  <si>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</si>
  <si>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</si>
  <si>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</si>
  <si>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Xicoténcatl</t>
  </si>
  <si>
    <t>Total</t>
  </si>
  <si>
    <t>COEFICIENTES VIGENTES PARA 2018</t>
  </si>
  <si>
    <t>FEPM -FONDO ESTATAL DE PARTICIPACIONES A MUNICIPIOS (FGP/FFM/IEPS/ ISAN/F-ISAN)</t>
  </si>
  <si>
    <t>FONDO DE FISCALIZACION y RECAUDACION (FOFIR)</t>
  </si>
  <si>
    <t>FONDO DE EXTRACCION DE HIDROCARBUROS</t>
  </si>
  <si>
    <t>Mante, El</t>
  </si>
  <si>
    <t>ACUERDO POR EL QUE SE EXPIDEN LOS ANEXOS A  LOS</t>
  </si>
  <si>
    <t xml:space="preserve">LINEAMIENTOS PARA LA PUBLICACION DE LA INFORMACION </t>
  </si>
  <si>
    <t>A QUE SE REFIERE AL ARTICULO 6° DE LA LEY DE COORDINACION</t>
  </si>
  <si>
    <t>FISCAL.</t>
  </si>
  <si>
    <t>ANEXO IV</t>
  </si>
  <si>
    <t>PORCENTAJES Y MONTOS DE PARTICIPACIONES FEDERALES PROVISIONALES MINISTRADAS A LOS MUNICIPIOS DE ENERO A MAYO DEL EJERCICIO FISCAL  2018</t>
  </si>
  <si>
    <t>(CON COEFICIENTES 2017)</t>
  </si>
  <si>
    <t>Municipio</t>
  </si>
  <si>
    <t xml:space="preserve">Fondo General de Participaciones </t>
  </si>
  <si>
    <t>Fondo de Fomento Municipal</t>
  </si>
  <si>
    <t xml:space="preserve">Fondo </t>
  </si>
  <si>
    <t>Impuesto Especial sobre Produccion y Servicios</t>
  </si>
  <si>
    <t>Impuesto sobre Automoviles</t>
  </si>
  <si>
    <t>Isan Fondo de Compensacion</t>
  </si>
  <si>
    <t>9/11 IEPS Diesel y Gasolina</t>
  </si>
  <si>
    <t>Fondo de Fiscalización</t>
  </si>
  <si>
    <t>Porcentaje</t>
  </si>
  <si>
    <t>Monto</t>
  </si>
  <si>
    <t>ANEXO V</t>
  </si>
  <si>
    <t>PORCENTAJES Y MONTOS DE PARTICIPACIONES FEDERALES DEFINITIVAS CORRESPONDIENTES A LOS MUNICIPIOS  DE ENERO A MAYO  DEL EJERCICIO FISCAL 2018</t>
  </si>
  <si>
    <t>(CON COEFICIENTES 2018)</t>
  </si>
  <si>
    <t>ANEXO VI</t>
  </si>
  <si>
    <t xml:space="preserve">SALDOS DERIVADOS DEL AJUSTE DE PARTICIPACIONES FEDERALES DEL MES DE ENERO A MAYO </t>
  </si>
  <si>
    <t>DEL EJERCICIO FISCAL 2018</t>
  </si>
  <si>
    <t>Total de participaciones federales provisionales</t>
  </si>
  <si>
    <t>Total de participaciones federales definitivas</t>
  </si>
  <si>
    <t>Saldo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</si>
</sst>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0000000000000"/>
    <numFmt numFmtId="165" formatCode="_-[$€-2]* #,##0.00_-;\-[$€-2]* #,##0.00_-;_-[$€-2]* &quot;-&quot;??_-"/>
    <numFmt numFmtId="166" formatCode="#,##0.0;[Red]\-#,##0.0"/>
    <numFmt numFmtId="167" formatCode="#,##0.000000"/>
    <numFmt numFmtId="168" formatCode="0.0000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5"/>
      <name val="Antique Olive"/>
      <family val="2"/>
    </font>
    <font>
      <sz val="15"/>
      <name val="Arial"/>
      <family val="2"/>
    </font>
    <font>
      <b/>
      <sz val="16"/>
      <name val="Antique Olive"/>
      <family val="2"/>
    </font>
    <font>
      <b/>
      <sz val="12"/>
      <name val="Arial"/>
      <family val="2"/>
    </font>
    <font>
      <b/>
      <sz val="12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2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Fill="1"/>
    <xf numFmtId="0" fontId="6" fillId="0" borderId="1" xfId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4" fontId="6" fillId="0" borderId="2" xfId="1" applyNumberFormat="1" applyFont="1" applyFill="1" applyBorder="1" applyAlignment="1">
      <alignment horizontal="center"/>
    </xf>
    <xf numFmtId="0" fontId="7" fillId="0" borderId="0" xfId="1" applyFont="1" applyFill="1"/>
    <xf numFmtId="4" fontId="7" fillId="0" borderId="0" xfId="1" applyNumberFormat="1" applyFont="1" applyFill="1"/>
    <xf numFmtId="0" fontId="8" fillId="0" borderId="3" xfId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" fontId="6" fillId="0" borderId="4" xfId="1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3" fillId="0" borderId="0" xfId="1" applyFont="1" applyBorder="1"/>
    <xf numFmtId="4" fontId="3" fillId="0" borderId="0" xfId="1" applyNumberFormat="1" applyFont="1" applyBorder="1"/>
    <xf numFmtId="0" fontId="3" fillId="0" borderId="7" xfId="1" applyFont="1" applyBorder="1"/>
    <xf numFmtId="0" fontId="3" fillId="0" borderId="8" xfId="1" applyFont="1" applyFill="1" applyBorder="1" applyAlignment="1" applyProtection="1">
      <alignment horizontal="left"/>
    </xf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0" borderId="11" xfId="1" applyNumberFormat="1" applyFont="1" applyFill="1" applyBorder="1"/>
    <xf numFmtId="164" fontId="3" fillId="0" borderId="0" xfId="1" applyNumberFormat="1" applyFont="1" applyFill="1"/>
    <xf numFmtId="0" fontId="3" fillId="0" borderId="0" xfId="1" applyFont="1" applyFill="1"/>
    <xf numFmtId="0" fontId="3" fillId="0" borderId="12" xfId="1" applyFont="1" applyFill="1" applyBorder="1" applyAlignment="1" applyProtection="1">
      <alignment horizontal="left"/>
    </xf>
    <xf numFmtId="0" fontId="3" fillId="2" borderId="12" xfId="1" applyFont="1" applyFill="1" applyBorder="1" applyAlignment="1" applyProtection="1">
      <alignment horizontal="left"/>
    </xf>
    <xf numFmtId="0" fontId="3" fillId="2" borderId="0" xfId="1" applyFont="1" applyFill="1"/>
    <xf numFmtId="0" fontId="8" fillId="0" borderId="13" xfId="1" applyFont="1" applyFill="1" applyBorder="1" applyAlignment="1">
      <alignment vertical="center"/>
    </xf>
    <xf numFmtId="3" fontId="8" fillId="0" borderId="14" xfId="1" applyNumberFormat="1" applyFont="1" applyFill="1" applyBorder="1" applyAlignment="1">
      <alignment vertical="center"/>
    </xf>
    <xf numFmtId="3" fontId="8" fillId="0" borderId="15" xfId="1" applyNumberFormat="1" applyFont="1" applyFill="1" applyBorder="1" applyAlignment="1">
      <alignment vertical="center"/>
    </xf>
    <xf numFmtId="3" fontId="8" fillId="0" borderId="0" xfId="1" applyNumberFormat="1" applyFont="1" applyFill="1"/>
    <xf numFmtId="3" fontId="8" fillId="0" borderId="0" xfId="1" applyNumberFormat="1" applyFont="1" applyFill="1" applyBorder="1"/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49" fontId="8" fillId="0" borderId="0" xfId="1" applyNumberFormat="1" applyFont="1" applyFill="1" applyAlignment="1"/>
    <xf numFmtId="0" fontId="8" fillId="0" borderId="0" xfId="1" applyFont="1" applyFill="1"/>
    <xf numFmtId="0" fontId="3" fillId="0" borderId="0" xfId="1" applyFont="1" applyFill="1" applyAlignment="1">
      <alignment horizontal="center"/>
    </xf>
    <xf numFmtId="4" fontId="8" fillId="0" borderId="0" xfId="1" applyNumberFormat="1" applyFont="1" applyFill="1" applyBorder="1" applyAlignment="1">
      <alignment horizontal="left"/>
    </xf>
    <xf numFmtId="0" fontId="3" fillId="0" borderId="0" xfId="1" applyFont="1" applyFill="1" applyBorder="1"/>
    <xf numFmtId="0" fontId="8" fillId="0" borderId="0" xfId="1" applyFont="1" applyFill="1" applyAlignment="1">
      <alignment horizontal="right"/>
    </xf>
    <xf numFmtId="3" fontId="8" fillId="0" borderId="16" xfId="1" applyNumberFormat="1" applyFont="1" applyFill="1" applyBorder="1"/>
    <xf numFmtId="3" fontId="8" fillId="0" borderId="17" xfId="1" applyNumberFormat="1" applyFont="1" applyFill="1" applyBorder="1"/>
    <xf numFmtId="0" fontId="1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3" fillId="0" borderId="0" xfId="8" applyFont="1"/>
    <xf numFmtId="0" fontId="2" fillId="0" borderId="0" xfId="8" applyFont="1" applyAlignment="1"/>
    <xf numFmtId="4" fontId="2" fillId="0" borderId="0" xfId="8" applyNumberFormat="1" applyFont="1" applyAlignment="1"/>
    <xf numFmtId="3" fontId="3" fillId="0" borderId="0" xfId="8" applyNumberFormat="1" applyFont="1"/>
    <xf numFmtId="0" fontId="4" fillId="0" borderId="0" xfId="8" applyFont="1" applyAlignment="1">
      <alignment horizontal="center"/>
    </xf>
    <xf numFmtId="0" fontId="4" fillId="0" borderId="0" xfId="8" applyFont="1" applyAlignment="1"/>
    <xf numFmtId="4" fontId="4" fillId="0" borderId="0" xfId="8" applyNumberFormat="1" applyFont="1" applyAlignment="1"/>
    <xf numFmtId="0" fontId="2" fillId="0" borderId="0" xfId="8" applyFont="1" applyAlignment="1">
      <alignment horizontal="center"/>
    </xf>
    <xf numFmtId="0" fontId="6" fillId="0" borderId="1" xfId="8" applyFont="1" applyFill="1" applyBorder="1" applyAlignment="1">
      <alignment horizontal="center"/>
    </xf>
    <xf numFmtId="4" fontId="6" fillId="0" borderId="2" xfId="8" applyNumberFormat="1" applyFont="1" applyFill="1" applyBorder="1" applyAlignment="1">
      <alignment horizontal="center"/>
    </xf>
    <xf numFmtId="4" fontId="6" fillId="0" borderId="1" xfId="8" applyNumberFormat="1" applyFont="1" applyFill="1" applyBorder="1" applyAlignment="1">
      <alignment horizontal="center"/>
    </xf>
    <xf numFmtId="4" fontId="2" fillId="0" borderId="0" xfId="8" applyNumberFormat="1" applyFont="1" applyAlignment="1">
      <alignment horizontal="center"/>
    </xf>
    <xf numFmtId="0" fontId="7" fillId="0" borderId="0" xfId="8" applyFont="1" applyFill="1"/>
    <xf numFmtId="0" fontId="8" fillId="0" borderId="3" xfId="8" applyFont="1" applyFill="1" applyBorder="1" applyAlignment="1">
      <alignment horizontal="center"/>
    </xf>
    <xf numFmtId="4" fontId="6" fillId="0" borderId="4" xfId="8" applyNumberFormat="1" applyFont="1" applyFill="1" applyBorder="1" applyAlignment="1">
      <alignment horizontal="center"/>
    </xf>
    <xf numFmtId="4" fontId="6" fillId="0" borderId="3" xfId="8" applyNumberFormat="1" applyFont="1" applyFill="1" applyBorder="1" applyAlignment="1">
      <alignment horizontal="center"/>
    </xf>
    <xf numFmtId="4" fontId="7" fillId="0" borderId="0" xfId="8" applyNumberFormat="1" applyFont="1" applyFill="1"/>
    <xf numFmtId="0" fontId="7" fillId="0" borderId="5" xfId="8" applyFont="1" applyFill="1" applyBorder="1" applyAlignment="1">
      <alignment horizontal="center"/>
    </xf>
    <xf numFmtId="4" fontId="6" fillId="0" borderId="5" xfId="8" applyNumberFormat="1" applyFont="1" applyFill="1" applyBorder="1" applyAlignment="1">
      <alignment horizontal="center"/>
    </xf>
    <xf numFmtId="0" fontId="8" fillId="2" borderId="6" xfId="8" applyFont="1" applyFill="1" applyBorder="1" applyAlignment="1">
      <alignment horizontal="center"/>
    </xf>
    <xf numFmtId="0" fontId="3" fillId="0" borderId="0" xfId="8" applyFont="1" applyBorder="1"/>
    <xf numFmtId="0" fontId="3" fillId="0" borderId="7" xfId="8" applyFont="1" applyBorder="1"/>
    <xf numFmtId="0" fontId="3" fillId="0" borderId="8" xfId="8" applyFont="1" applyFill="1" applyBorder="1" applyAlignment="1" applyProtection="1">
      <alignment horizontal="left"/>
    </xf>
    <xf numFmtId="3" fontId="3" fillId="0" borderId="9" xfId="8" applyNumberFormat="1" applyFont="1" applyFill="1" applyBorder="1"/>
    <xf numFmtId="3" fontId="3" fillId="0" borderId="11" xfId="8" applyNumberFormat="1" applyFont="1" applyFill="1" applyBorder="1"/>
    <xf numFmtId="0" fontId="3" fillId="0" borderId="0" xfId="8" applyFont="1" applyFill="1"/>
    <xf numFmtId="40" fontId="3" fillId="0" borderId="0" xfId="8" applyNumberFormat="1" applyFont="1"/>
    <xf numFmtId="4" fontId="3" fillId="0" borderId="0" xfId="8" applyNumberFormat="1" applyFont="1"/>
    <xf numFmtId="0" fontId="3" fillId="0" borderId="12" xfId="8" applyFont="1" applyFill="1" applyBorder="1" applyAlignment="1" applyProtection="1">
      <alignment horizontal="left"/>
    </xf>
    <xf numFmtId="0" fontId="3" fillId="2" borderId="12" xfId="8" applyFont="1" applyFill="1" applyBorder="1" applyAlignment="1" applyProtection="1">
      <alignment horizontal="left"/>
    </xf>
    <xf numFmtId="0" fontId="3" fillId="2" borderId="0" xfId="8" applyFont="1" applyFill="1"/>
    <xf numFmtId="0" fontId="8" fillId="0" borderId="18" xfId="8" applyFont="1" applyFill="1" applyBorder="1" applyAlignment="1">
      <alignment vertical="center"/>
    </xf>
    <xf numFmtId="3" fontId="8" fillId="0" borderId="19" xfId="8" applyNumberFormat="1" applyFont="1" applyFill="1" applyBorder="1" applyAlignment="1">
      <alignment vertical="center"/>
    </xf>
    <xf numFmtId="3" fontId="8" fillId="0" borderId="20" xfId="8" applyNumberFormat="1" applyFont="1" applyFill="1" applyBorder="1" applyAlignment="1">
      <alignment vertical="center"/>
    </xf>
    <xf numFmtId="3" fontId="3" fillId="0" borderId="0" xfId="8" applyNumberFormat="1" applyFont="1" applyFill="1"/>
    <xf numFmtId="4" fontId="3" fillId="0" borderId="0" xfId="8" applyNumberFormat="1" applyFont="1" applyFill="1"/>
    <xf numFmtId="3" fontId="8" fillId="0" borderId="0" xfId="8" applyNumberFormat="1" applyFont="1" applyFill="1" applyBorder="1"/>
    <xf numFmtId="3" fontId="8" fillId="0" borderId="0" xfId="8" applyNumberFormat="1" applyFont="1" applyFill="1"/>
    <xf numFmtId="0" fontId="8" fillId="0" borderId="0" xfId="8" applyFont="1" applyFill="1" applyAlignment="1">
      <alignment horizontal="center"/>
    </xf>
    <xf numFmtId="0" fontId="1" fillId="0" borderId="0" xfId="8" applyFont="1" applyAlignment="1">
      <alignment horizontal="right" vertical="center"/>
    </xf>
    <xf numFmtId="0" fontId="9" fillId="0" borderId="0" xfId="8" applyFont="1" applyAlignment="1">
      <alignment horizontal="right" vertical="center"/>
    </xf>
    <xf numFmtId="49" fontId="8" fillId="0" borderId="0" xfId="8" applyNumberFormat="1" applyFont="1" applyFill="1" applyAlignment="1"/>
    <xf numFmtId="0" fontId="3" fillId="0" borderId="0" xfId="8" applyFont="1" applyFill="1" applyAlignment="1"/>
    <xf numFmtId="4" fontId="8" fillId="0" borderId="0" xfId="8" applyNumberFormat="1" applyFont="1" applyFill="1" applyAlignment="1"/>
    <xf numFmtId="0" fontId="3" fillId="0" borderId="0" xfId="8" applyFont="1" applyFill="1" applyAlignment="1">
      <alignment horizontal="center"/>
    </xf>
    <xf numFmtId="0" fontId="8" fillId="0" borderId="0" xfId="8" applyFont="1" applyFill="1"/>
    <xf numFmtId="0" fontId="8" fillId="0" borderId="0" xfId="8" applyFont="1" applyFill="1" applyBorder="1" applyAlignment="1">
      <alignment horizontal="center"/>
    </xf>
    <xf numFmtId="3" fontId="8" fillId="0" borderId="16" xfId="8" applyNumberFormat="1" applyFont="1" applyFill="1" applyBorder="1"/>
    <xf numFmtId="3" fontId="8" fillId="0" borderId="17" xfId="8" applyNumberFormat="1" applyFont="1" applyFill="1" applyBorder="1"/>
    <xf numFmtId="0" fontId="8" fillId="0" borderId="18" xfId="1" applyFont="1" applyFill="1" applyBorder="1" applyAlignment="1">
      <alignment vertical="center"/>
    </xf>
    <xf numFmtId="3" fontId="8" fillId="0" borderId="19" xfId="1" applyNumberFormat="1" applyFont="1" applyFill="1" applyBorder="1" applyAlignment="1">
      <alignment vertical="center"/>
    </xf>
    <xf numFmtId="3" fontId="8" fillId="0" borderId="20" xfId="1" applyNumberFormat="1" applyFont="1" applyFill="1" applyBorder="1" applyAlignment="1">
      <alignment vertical="center"/>
    </xf>
    <xf numFmtId="4" fontId="3" fillId="0" borderId="0" xfId="1" applyNumberFormat="1" applyFont="1"/>
    <xf numFmtId="3" fontId="3" fillId="0" borderId="0" xfId="1" applyNumberFormat="1" applyFont="1" applyFill="1"/>
    <xf numFmtId="0" fontId="3" fillId="0" borderId="16" xfId="1" applyFont="1" applyFill="1" applyBorder="1"/>
    <xf numFmtId="0" fontId="2" fillId="0" borderId="0" xfId="1" applyFont="1" applyAlignment="1"/>
    <xf numFmtId="0" fontId="4" fillId="0" borderId="0" xfId="1" applyFont="1" applyAlignment="1"/>
    <xf numFmtId="3" fontId="7" fillId="0" borderId="0" xfId="1" applyNumberFormat="1" applyFont="1" applyFill="1"/>
    <xf numFmtId="3" fontId="3" fillId="2" borderId="0" xfId="1" applyNumberFormat="1" applyFont="1" applyFill="1"/>
    <xf numFmtId="0" fontId="3" fillId="0" borderId="0" xfId="1" applyFont="1" applyFill="1" applyAlignment="1"/>
    <xf numFmtId="0" fontId="8" fillId="0" borderId="0" xfId="1" applyFont="1" applyFill="1" applyBorder="1" applyAlignment="1">
      <alignment horizontal="center"/>
    </xf>
    <xf numFmtId="3" fontId="3" fillId="0" borderId="0" xfId="1" applyNumberFormat="1" applyFont="1"/>
    <xf numFmtId="0" fontId="7" fillId="0" borderId="0" xfId="1" applyFont="1" applyFill="1" applyAlignment="1"/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14" xfId="0" applyFont="1" applyBorder="1" applyAlignment="1">
      <alignment horizontal="righ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3" fontId="19" fillId="0" borderId="2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0" fontId="23" fillId="0" borderId="21" xfId="0" applyFont="1" applyBorder="1" applyAlignment="1">
      <alignment horizontal="right" vertical="center" wrapText="1"/>
    </xf>
    <xf numFmtId="0" fontId="21" fillId="3" borderId="24" xfId="0" applyFont="1" applyFill="1" applyBorder="1" applyAlignment="1">
      <alignment vertical="center" wrapText="1"/>
    </xf>
    <xf numFmtId="3" fontId="21" fillId="3" borderId="21" xfId="0" applyNumberFormat="1" applyFont="1" applyFill="1" applyBorder="1" applyAlignment="1">
      <alignment horizontal="right" vertical="center" wrapText="1"/>
    </xf>
    <xf numFmtId="3" fontId="24" fillId="3" borderId="21" xfId="0" applyNumberFormat="1" applyFont="1" applyFill="1" applyBorder="1" applyAlignment="1">
      <alignment horizontal="right" vertical="center" wrapText="1"/>
    </xf>
    <xf numFmtId="3" fontId="23" fillId="3" borderId="2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6" fillId="4" borderId="33" xfId="0" applyFont="1" applyFill="1" applyBorder="1" applyAlignment="1">
      <alignment horizontal="center" vertical="center" wrapText="1"/>
    </xf>
    <xf numFmtId="16" fontId="26" fillId="4" borderId="3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23" fillId="0" borderId="15" xfId="0" applyFont="1" applyBorder="1" applyAlignment="1">
      <alignment vertical="center"/>
    </xf>
    <xf numFmtId="0" fontId="23" fillId="0" borderId="15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right" vertical="center"/>
    </xf>
    <xf numFmtId="0" fontId="24" fillId="4" borderId="15" xfId="0" applyFont="1" applyFill="1" applyBorder="1" applyAlignment="1">
      <alignment vertical="center"/>
    </xf>
    <xf numFmtId="0" fontId="24" fillId="4" borderId="15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0" borderId="0" xfId="1" applyFont="1" applyAlignment="1"/>
    <xf numFmtId="0" fontId="1" fillId="0" borderId="0" xfId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1" fillId="0" borderId="0" xfId="1" applyFont="1"/>
    <xf numFmtId="0" fontId="31" fillId="0" borderId="0" xfId="1" applyFont="1"/>
    <xf numFmtId="0" fontId="2" fillId="0" borderId="0" xfId="1" applyFont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4" fontId="6" fillId="5" borderId="1" xfId="1" applyNumberFormat="1" applyFont="1" applyFill="1" applyBorder="1" applyAlignment="1">
      <alignment horizontal="center"/>
    </xf>
    <xf numFmtId="0" fontId="7" fillId="0" borderId="0" xfId="1" applyFont="1"/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13" xfId="1" applyNumberFormat="1" applyFont="1" applyFill="1" applyBorder="1" applyAlignment="1">
      <alignment horizontal="center" vertical="center" wrapText="1"/>
    </xf>
    <xf numFmtId="167" fontId="6" fillId="5" borderId="37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8" fillId="2" borderId="38" xfId="1" applyFont="1" applyFill="1" applyBorder="1" applyAlignment="1">
      <alignment horizontal="center"/>
    </xf>
    <xf numFmtId="167" fontId="3" fillId="0" borderId="0" xfId="1" applyNumberFormat="1" applyFont="1" applyBorder="1"/>
    <xf numFmtId="0" fontId="6" fillId="0" borderId="0" xfId="1" applyFont="1"/>
    <xf numFmtId="167" fontId="3" fillId="0" borderId="9" xfId="1" applyNumberFormat="1" applyFont="1" applyFill="1" applyBorder="1"/>
    <xf numFmtId="4" fontId="3" fillId="0" borderId="9" xfId="1" applyNumberFormat="1" applyFont="1" applyFill="1" applyBorder="1"/>
    <xf numFmtId="4" fontId="3" fillId="0" borderId="11" xfId="1" applyNumberFormat="1" applyFont="1" applyFill="1" applyBorder="1"/>
    <xf numFmtId="168" fontId="3" fillId="0" borderId="9" xfId="1" applyNumberFormat="1" applyFont="1" applyFill="1" applyBorder="1"/>
    <xf numFmtId="0" fontId="8" fillId="6" borderId="18" xfId="1" applyFont="1" applyFill="1" applyBorder="1" applyAlignment="1">
      <alignment vertical="center"/>
    </xf>
    <xf numFmtId="167" fontId="8" fillId="6" borderId="19" xfId="1" applyNumberFormat="1" applyFont="1" applyFill="1" applyBorder="1" applyAlignment="1">
      <alignment vertical="center"/>
    </xf>
    <xf numFmtId="4" fontId="8" fillId="6" borderId="19" xfId="1" applyNumberFormat="1" applyFont="1" applyFill="1" applyBorder="1" applyAlignment="1">
      <alignment vertical="center"/>
    </xf>
    <xf numFmtId="167" fontId="3" fillId="0" borderId="0" xfId="1" applyNumberFormat="1" applyFont="1"/>
    <xf numFmtId="167" fontId="3" fillId="0" borderId="0" xfId="1" applyNumberFormat="1" applyFont="1" applyFill="1" applyBorder="1"/>
    <xf numFmtId="4" fontId="3" fillId="0" borderId="0" xfId="1" applyNumberFormat="1" applyFont="1" applyFill="1" applyBorder="1"/>
    <xf numFmtId="0" fontId="1" fillId="0" borderId="0" xfId="1" applyFont="1" applyFill="1" applyBorder="1"/>
    <xf numFmtId="167" fontId="3" fillId="0" borderId="0" xfId="1" applyNumberFormat="1" applyFont="1" applyFill="1"/>
    <xf numFmtId="0" fontId="1" fillId="0" borderId="0" xfId="1" applyFont="1" applyFill="1"/>
    <xf numFmtId="167" fontId="6" fillId="5" borderId="33" xfId="1" applyNumberFormat="1" applyFont="1" applyFill="1" applyBorder="1" applyAlignment="1">
      <alignment horizontal="center" vertical="center" wrapText="1"/>
    </xf>
    <xf numFmtId="167" fontId="6" fillId="5" borderId="34" xfId="1" applyNumberFormat="1" applyFont="1" applyFill="1" applyBorder="1" applyAlignment="1">
      <alignment horizontal="center" vertical="center" wrapText="1"/>
    </xf>
    <xf numFmtId="0" fontId="3" fillId="0" borderId="39" xfId="1" applyFont="1" applyBorder="1"/>
    <xf numFmtId="0" fontId="3" fillId="0" borderId="40" xfId="1" applyFont="1" applyBorder="1"/>
    <xf numFmtId="4" fontId="8" fillId="6" borderId="2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9" fontId="8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8" applyFont="1" applyAlignment="1">
      <alignment horizontal="center"/>
    </xf>
    <xf numFmtId="0" fontId="4" fillId="0" borderId="14" xfId="8" applyFont="1" applyBorder="1" applyAlignment="1">
      <alignment horizontal="center"/>
    </xf>
    <xf numFmtId="49" fontId="8" fillId="0" borderId="0" xfId="8" applyNumberFormat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20" fillId="0" borderId="14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23" fillId="0" borderId="31" xfId="0" applyNumberFormat="1" applyFont="1" applyBorder="1" applyAlignment="1">
      <alignment horizontal="right" vertical="center" wrapText="1"/>
    </xf>
    <xf numFmtId="3" fontId="23" fillId="0" borderId="32" xfId="0" applyNumberFormat="1" applyFont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right" vertical="center" wrapText="1"/>
    </xf>
    <xf numFmtId="3" fontId="23" fillId="0" borderId="27" xfId="0" applyNumberFormat="1" applyFont="1" applyBorder="1" applyAlignment="1">
      <alignment horizontal="right" vertical="center" wrapText="1"/>
    </xf>
    <xf numFmtId="3" fontId="24" fillId="3" borderId="31" xfId="0" applyNumberFormat="1" applyFont="1" applyFill="1" applyBorder="1" applyAlignment="1">
      <alignment horizontal="right" vertical="center" wrapText="1"/>
    </xf>
    <xf numFmtId="3" fontId="24" fillId="3" borderId="3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7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5" borderId="36" xfId="1" applyNumberFormat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/>
    </xf>
  </cellXfs>
  <cellStyles count="9">
    <cellStyle name="Euro" xfId="2"/>
    <cellStyle name="Millares 2" xfId="3"/>
    <cellStyle name="Millares 2 2" xfId="4"/>
    <cellStyle name="Millares 3" xfId="5"/>
    <cellStyle name="Millares 4" xfId="6"/>
    <cellStyle name="Normal" xfId="0" builtinId="0"/>
    <cellStyle name="Normal 2" xfId="1"/>
    <cellStyle name="Normal 2 2" xfId="7"/>
    <cellStyle name="Normal 5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95250</xdr:rowOff>
    </xdr:from>
    <xdr:to>
      <xdr:col>11</xdr:col>
      <xdr:colOff>523875</xdr:colOff>
      <xdr:row>124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3451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590550</xdr:colOff>
      <xdr:row>58</xdr:row>
      <xdr:rowOff>38100</xdr:rowOff>
    </xdr:from>
    <xdr:to>
      <xdr:col>12</xdr:col>
      <xdr:colOff>924144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72575" y="8953500"/>
          <a:ext cx="2619594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210761</xdr:colOff>
      <xdr:row>61</xdr:row>
      <xdr:rowOff>133856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1061" cy="59105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254435</xdr:colOff>
      <xdr:row>125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583275"/>
          <a:ext cx="2616635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588645</xdr:colOff>
      <xdr:row>121</xdr:row>
      <xdr:rowOff>11430</xdr:rowOff>
    </xdr:from>
    <xdr:to>
      <xdr:col>13</xdr:col>
      <xdr:colOff>15404</xdr:colOff>
      <xdr:row>125</xdr:row>
      <xdr:rowOff>0</xdr:rowOff>
    </xdr:to>
    <xdr:sp macro="" textlink="">
      <xdr:nvSpPr>
        <xdr:cNvPr id="7" name="Cuadro de texto 1"/>
        <xdr:cNvSpPr txBox="1"/>
      </xdr:nvSpPr>
      <xdr:spPr>
        <a:xfrm>
          <a:off x="9170670" y="18566130"/>
          <a:ext cx="2674784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95250</xdr:rowOff>
    </xdr:from>
    <xdr:to>
      <xdr:col>11</xdr:col>
      <xdr:colOff>523875</xdr:colOff>
      <xdr:row>125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5070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38100</xdr:rowOff>
    </xdr:from>
    <xdr:to>
      <xdr:col>12</xdr:col>
      <xdr:colOff>928139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68765" y="8953500"/>
          <a:ext cx="2627399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210925</xdr:colOff>
      <xdr:row>61</xdr:row>
      <xdr:rowOff>128039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1225" cy="58523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250792</xdr:colOff>
      <xdr:row>126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745200"/>
          <a:ext cx="2612992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584835</xdr:colOff>
      <xdr:row>122</xdr:row>
      <xdr:rowOff>11430</xdr:rowOff>
    </xdr:from>
    <xdr:to>
      <xdr:col>13</xdr:col>
      <xdr:colOff>15349</xdr:colOff>
      <xdr:row>126</xdr:row>
      <xdr:rowOff>0</xdr:rowOff>
    </xdr:to>
    <xdr:sp macro="" textlink="">
      <xdr:nvSpPr>
        <xdr:cNvPr id="7" name="Cuadro de texto 1"/>
        <xdr:cNvSpPr txBox="1"/>
      </xdr:nvSpPr>
      <xdr:spPr>
        <a:xfrm>
          <a:off x="9166860" y="18728055"/>
          <a:ext cx="2678539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95250</xdr:rowOff>
    </xdr:from>
    <xdr:to>
      <xdr:col>11</xdr:col>
      <xdr:colOff>523875</xdr:colOff>
      <xdr:row>125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210800" y="185070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220325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588645</xdr:colOff>
      <xdr:row>58</xdr:row>
      <xdr:rowOff>38100</xdr:rowOff>
    </xdr:from>
    <xdr:to>
      <xdr:col>12</xdr:col>
      <xdr:colOff>926071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313545" y="8953500"/>
          <a:ext cx="2623426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210837</xdr:colOff>
      <xdr:row>61</xdr:row>
      <xdr:rowOff>126279</xdr:rowOff>
    </xdr:to>
    <xdr:sp macro="" textlink="">
      <xdr:nvSpPr>
        <xdr:cNvPr id="5" name="Cuadro de texto 8"/>
        <xdr:cNvSpPr txBox="1"/>
      </xdr:nvSpPr>
      <xdr:spPr>
        <a:xfrm>
          <a:off x="7705725" y="8915400"/>
          <a:ext cx="2696862" cy="58347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252724</xdr:colOff>
      <xdr:row>126</xdr:row>
      <xdr:rowOff>0</xdr:rowOff>
    </xdr:to>
    <xdr:sp macro="" textlink="">
      <xdr:nvSpPr>
        <xdr:cNvPr id="6" name="Cuadro de texto 8"/>
        <xdr:cNvSpPr txBox="1"/>
      </xdr:nvSpPr>
      <xdr:spPr>
        <a:xfrm>
          <a:off x="7743825" y="18745200"/>
          <a:ext cx="2700649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586740</xdr:colOff>
      <xdr:row>122</xdr:row>
      <xdr:rowOff>11430</xdr:rowOff>
    </xdr:from>
    <xdr:to>
      <xdr:col>13</xdr:col>
      <xdr:colOff>15376</xdr:colOff>
      <xdr:row>126</xdr:row>
      <xdr:rowOff>0</xdr:rowOff>
    </xdr:to>
    <xdr:sp macro="" textlink="">
      <xdr:nvSpPr>
        <xdr:cNvPr id="7" name="Cuadro de texto 1"/>
        <xdr:cNvSpPr txBox="1"/>
      </xdr:nvSpPr>
      <xdr:spPr>
        <a:xfrm>
          <a:off x="9311640" y="18728055"/>
          <a:ext cx="2676661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111</xdr:row>
      <xdr:rowOff>76200</xdr:rowOff>
    </xdr:from>
    <xdr:to>
      <xdr:col>8</xdr:col>
      <xdr:colOff>666750</xdr:colOff>
      <xdr:row>116</xdr:row>
      <xdr:rowOff>123825</xdr:rowOff>
    </xdr:to>
    <xdr:pic>
      <xdr:nvPicPr>
        <xdr:cNvPr id="2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248775" y="17164050"/>
          <a:ext cx="504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53</xdr:row>
      <xdr:rowOff>47625</xdr:rowOff>
    </xdr:from>
    <xdr:to>
      <xdr:col>8</xdr:col>
      <xdr:colOff>781050</xdr:colOff>
      <xdr:row>57</xdr:row>
      <xdr:rowOff>152400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363075" y="8229600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657225</xdr:colOff>
      <xdr:row>54</xdr:row>
      <xdr:rowOff>1905</xdr:rowOff>
    </xdr:from>
    <xdr:to>
      <xdr:col>10</xdr:col>
      <xdr:colOff>22891</xdr:colOff>
      <xdr:row>58</xdr:row>
      <xdr:rowOff>2646</xdr:rowOff>
    </xdr:to>
    <xdr:sp macro="" textlink="">
      <xdr:nvSpPr>
        <xdr:cNvPr id="5" name="Cuadro de texto 1"/>
        <xdr:cNvSpPr txBox="1"/>
      </xdr:nvSpPr>
      <xdr:spPr>
        <a:xfrm>
          <a:off x="8105775" y="8345805"/>
          <a:ext cx="3023266" cy="61986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19050</xdr:colOff>
      <xdr:row>54</xdr:row>
      <xdr:rowOff>38100</xdr:rowOff>
    </xdr:from>
    <xdr:to>
      <xdr:col>8</xdr:col>
      <xdr:colOff>455959</xdr:colOff>
      <xdr:row>58</xdr:row>
      <xdr:rowOff>2666</xdr:rowOff>
    </xdr:to>
    <xdr:sp macro="" textlink="">
      <xdr:nvSpPr>
        <xdr:cNvPr id="6" name="Cuadro de texto 8"/>
        <xdr:cNvSpPr txBox="1"/>
      </xdr:nvSpPr>
      <xdr:spPr>
        <a:xfrm>
          <a:off x="7467600" y="8382000"/>
          <a:ext cx="2075209" cy="58369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5</xdr:col>
      <xdr:colOff>156210</xdr:colOff>
      <xdr:row>112</xdr:row>
      <xdr:rowOff>146685</xdr:rowOff>
    </xdr:from>
    <xdr:to>
      <xdr:col>8</xdr:col>
      <xdr:colOff>333983</xdr:colOff>
      <xdr:row>116</xdr:row>
      <xdr:rowOff>117201</xdr:rowOff>
    </xdr:to>
    <xdr:sp macro="" textlink="">
      <xdr:nvSpPr>
        <xdr:cNvPr id="7" name="Cuadro de texto 8"/>
        <xdr:cNvSpPr txBox="1"/>
      </xdr:nvSpPr>
      <xdr:spPr>
        <a:xfrm>
          <a:off x="6328410" y="17386935"/>
          <a:ext cx="3092423" cy="58964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563880</xdr:colOff>
      <xdr:row>113</xdr:row>
      <xdr:rowOff>11430</xdr:rowOff>
    </xdr:from>
    <xdr:to>
      <xdr:col>9</xdr:col>
      <xdr:colOff>767729</xdr:colOff>
      <xdr:row>117</xdr:row>
      <xdr:rowOff>12172</xdr:rowOff>
    </xdr:to>
    <xdr:sp macro="" textlink="">
      <xdr:nvSpPr>
        <xdr:cNvPr id="8" name="Cuadro de texto 1"/>
        <xdr:cNvSpPr txBox="1"/>
      </xdr:nvSpPr>
      <xdr:spPr>
        <a:xfrm>
          <a:off x="8012430" y="17404080"/>
          <a:ext cx="3042299" cy="61986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1228725</xdr:colOff>
      <xdr:row>62</xdr:row>
      <xdr:rowOff>142875</xdr:rowOff>
    </xdr:to>
    <xdr:pic>
      <xdr:nvPicPr>
        <xdr:cNvPr id="9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95250</xdr:rowOff>
    </xdr:from>
    <xdr:to>
      <xdr:col>11</xdr:col>
      <xdr:colOff>523875</xdr:colOff>
      <xdr:row>125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5070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590550</xdr:colOff>
      <xdr:row>58</xdr:row>
      <xdr:rowOff>38100</xdr:rowOff>
    </xdr:from>
    <xdr:to>
      <xdr:col>12</xdr:col>
      <xdr:colOff>924144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72575" y="8953500"/>
          <a:ext cx="2619594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210761</xdr:colOff>
      <xdr:row>61</xdr:row>
      <xdr:rowOff>133856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1061" cy="59105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254435</xdr:colOff>
      <xdr:row>126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745200"/>
          <a:ext cx="2616635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588645</xdr:colOff>
      <xdr:row>122</xdr:row>
      <xdr:rowOff>11430</xdr:rowOff>
    </xdr:from>
    <xdr:to>
      <xdr:col>13</xdr:col>
      <xdr:colOff>15404</xdr:colOff>
      <xdr:row>126</xdr:row>
      <xdr:rowOff>0</xdr:rowOff>
    </xdr:to>
    <xdr:sp macro="" textlink="">
      <xdr:nvSpPr>
        <xdr:cNvPr id="7" name="Cuadro de texto 1"/>
        <xdr:cNvSpPr txBox="1"/>
      </xdr:nvSpPr>
      <xdr:spPr>
        <a:xfrm>
          <a:off x="9170670" y="18728055"/>
          <a:ext cx="2674784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95250</xdr:rowOff>
    </xdr:from>
    <xdr:to>
      <xdr:col>11</xdr:col>
      <xdr:colOff>523875</xdr:colOff>
      <xdr:row>124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3451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590550</xdr:colOff>
      <xdr:row>58</xdr:row>
      <xdr:rowOff>38100</xdr:rowOff>
    </xdr:from>
    <xdr:to>
      <xdr:col>12</xdr:col>
      <xdr:colOff>924144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72575" y="8953500"/>
          <a:ext cx="2619594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210761</xdr:colOff>
      <xdr:row>61</xdr:row>
      <xdr:rowOff>133856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1061" cy="59105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254435</xdr:colOff>
      <xdr:row>125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583275"/>
          <a:ext cx="2616635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588645</xdr:colOff>
      <xdr:row>121</xdr:row>
      <xdr:rowOff>11430</xdr:rowOff>
    </xdr:from>
    <xdr:to>
      <xdr:col>13</xdr:col>
      <xdr:colOff>15404</xdr:colOff>
      <xdr:row>125</xdr:row>
      <xdr:rowOff>0</xdr:rowOff>
    </xdr:to>
    <xdr:sp macro="" textlink="">
      <xdr:nvSpPr>
        <xdr:cNvPr id="7" name="Cuadro de texto 1"/>
        <xdr:cNvSpPr txBox="1"/>
      </xdr:nvSpPr>
      <xdr:spPr>
        <a:xfrm>
          <a:off x="9170670" y="18566130"/>
          <a:ext cx="2674784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107</xdr:row>
      <xdr:rowOff>104775</xdr:rowOff>
    </xdr:from>
    <xdr:to>
      <xdr:col>5</xdr:col>
      <xdr:colOff>504825</xdr:colOff>
      <xdr:row>113</xdr:row>
      <xdr:rowOff>0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5924550" y="165258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447675</xdr:colOff>
      <xdr:row>57</xdr:row>
      <xdr:rowOff>104775</xdr:rowOff>
    </xdr:from>
    <xdr:to>
      <xdr:col>4</xdr:col>
      <xdr:colOff>952500</xdr:colOff>
      <xdr:row>63</xdr:row>
      <xdr:rowOff>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5305425" y="88677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657224</xdr:colOff>
      <xdr:row>59</xdr:row>
      <xdr:rowOff>9525</xdr:rowOff>
    </xdr:from>
    <xdr:to>
      <xdr:col>5</xdr:col>
      <xdr:colOff>927825</xdr:colOff>
      <xdr:row>63</xdr:row>
      <xdr:rowOff>0</xdr:rowOff>
    </xdr:to>
    <xdr:sp macro="" textlink="">
      <xdr:nvSpPr>
        <xdr:cNvPr id="4" name="Cuadro de texto 1"/>
        <xdr:cNvSpPr txBox="1"/>
      </xdr:nvSpPr>
      <xdr:spPr>
        <a:xfrm>
          <a:off x="5514974" y="9077325"/>
          <a:ext cx="1337401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2</xdr:col>
      <xdr:colOff>666750</xdr:colOff>
      <xdr:row>58</xdr:row>
      <xdr:rowOff>114300</xdr:rowOff>
    </xdr:from>
    <xdr:to>
      <xdr:col>4</xdr:col>
      <xdr:colOff>647700</xdr:colOff>
      <xdr:row>62</xdr:row>
      <xdr:rowOff>47625</xdr:rowOff>
    </xdr:to>
    <xdr:sp macro="" textlink="">
      <xdr:nvSpPr>
        <xdr:cNvPr id="5" name="Cuadro de texto 8"/>
        <xdr:cNvSpPr txBox="1"/>
      </xdr:nvSpPr>
      <xdr:spPr>
        <a:xfrm>
          <a:off x="3248025" y="9029700"/>
          <a:ext cx="2257425" cy="5429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109</xdr:row>
      <xdr:rowOff>28575</xdr:rowOff>
    </xdr:from>
    <xdr:to>
      <xdr:col>5</xdr:col>
      <xdr:colOff>0</xdr:colOff>
      <xdr:row>113</xdr:row>
      <xdr:rowOff>624</xdr:rowOff>
    </xdr:to>
    <xdr:sp macro="" textlink="">
      <xdr:nvSpPr>
        <xdr:cNvPr id="6" name="Cuadro de texto 8"/>
        <xdr:cNvSpPr txBox="1"/>
      </xdr:nvSpPr>
      <xdr:spPr>
        <a:xfrm>
          <a:off x="4857750" y="16754475"/>
          <a:ext cx="1066800" cy="58164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109</xdr:row>
      <xdr:rowOff>11430</xdr:rowOff>
    </xdr:from>
    <xdr:to>
      <xdr:col>6</xdr:col>
      <xdr:colOff>15398</xdr:colOff>
      <xdr:row>113</xdr:row>
      <xdr:rowOff>9602</xdr:rowOff>
    </xdr:to>
    <xdr:sp macro="" textlink="">
      <xdr:nvSpPr>
        <xdr:cNvPr id="7" name="Cuadro de texto 1"/>
        <xdr:cNvSpPr txBox="1"/>
      </xdr:nvSpPr>
      <xdr:spPr>
        <a:xfrm>
          <a:off x="5924550" y="16737330"/>
          <a:ext cx="977423" cy="6077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5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5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600"/>
            </a:lnSpc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500"/>
            </a:lnSpc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lnSpc>
              <a:spcPts val="700"/>
            </a:lnSpc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1</xdr:col>
      <xdr:colOff>962025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63</xdr:row>
      <xdr:rowOff>76200</xdr:rowOff>
    </xdr:from>
    <xdr:to>
      <xdr:col>1</xdr:col>
      <xdr:colOff>971550</xdr:colOff>
      <xdr:row>68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7536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95250</xdr:rowOff>
    </xdr:from>
    <xdr:to>
      <xdr:col>11</xdr:col>
      <xdr:colOff>523875</xdr:colOff>
      <xdr:row>125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5070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705850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590550</xdr:colOff>
      <xdr:row>58</xdr:row>
      <xdr:rowOff>38100</xdr:rowOff>
    </xdr:from>
    <xdr:to>
      <xdr:col>12</xdr:col>
      <xdr:colOff>924144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72575" y="8953500"/>
          <a:ext cx="2619594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210761</xdr:colOff>
      <xdr:row>61</xdr:row>
      <xdr:rowOff>133856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1061" cy="59105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254435</xdr:colOff>
      <xdr:row>126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745200"/>
          <a:ext cx="2616635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588645</xdr:colOff>
      <xdr:row>122</xdr:row>
      <xdr:rowOff>11430</xdr:rowOff>
    </xdr:from>
    <xdr:to>
      <xdr:col>13</xdr:col>
      <xdr:colOff>15404</xdr:colOff>
      <xdr:row>126</xdr:row>
      <xdr:rowOff>0</xdr:rowOff>
    </xdr:to>
    <xdr:sp macro="" textlink="">
      <xdr:nvSpPr>
        <xdr:cNvPr id="7" name="Cuadro de texto 1"/>
        <xdr:cNvSpPr txBox="1"/>
      </xdr:nvSpPr>
      <xdr:spPr>
        <a:xfrm>
          <a:off x="9170670" y="18728055"/>
          <a:ext cx="2674784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95250</xdr:rowOff>
    </xdr:from>
    <xdr:to>
      <xdr:col>11</xdr:col>
      <xdr:colOff>523875</xdr:colOff>
      <xdr:row>124</xdr:row>
      <xdr:rowOff>142875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3356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419100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77450" y="8696325"/>
          <a:ext cx="390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38100</xdr:rowOff>
    </xdr:from>
    <xdr:to>
      <xdr:col>12</xdr:col>
      <xdr:colOff>928139</xdr:colOff>
      <xdr:row>62</xdr:row>
      <xdr:rowOff>28575</xdr:rowOff>
    </xdr:to>
    <xdr:sp macro="" textlink="">
      <xdr:nvSpPr>
        <xdr:cNvPr id="4" name="Cuadro de texto 1"/>
        <xdr:cNvSpPr txBox="1"/>
      </xdr:nvSpPr>
      <xdr:spPr>
        <a:xfrm>
          <a:off x="9168765" y="8943975"/>
          <a:ext cx="2627399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210925</xdr:colOff>
      <xdr:row>61</xdr:row>
      <xdr:rowOff>128039</xdr:rowOff>
    </xdr:to>
    <xdr:sp macro="" textlink="">
      <xdr:nvSpPr>
        <xdr:cNvPr id="5" name="Cuadro de texto 8"/>
        <xdr:cNvSpPr txBox="1"/>
      </xdr:nvSpPr>
      <xdr:spPr>
        <a:xfrm>
          <a:off x="7648575" y="8905875"/>
          <a:ext cx="2611225" cy="58523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250792</xdr:colOff>
      <xdr:row>125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573750"/>
          <a:ext cx="2612992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584835</xdr:colOff>
      <xdr:row>121</xdr:row>
      <xdr:rowOff>11430</xdr:rowOff>
    </xdr:from>
    <xdr:to>
      <xdr:col>13</xdr:col>
      <xdr:colOff>15349</xdr:colOff>
      <xdr:row>125</xdr:row>
      <xdr:rowOff>0</xdr:rowOff>
    </xdr:to>
    <xdr:sp macro="" textlink="">
      <xdr:nvSpPr>
        <xdr:cNvPr id="7" name="Cuadro de texto 1"/>
        <xdr:cNvSpPr txBox="1"/>
      </xdr:nvSpPr>
      <xdr:spPr>
        <a:xfrm>
          <a:off x="9166860" y="18556605"/>
          <a:ext cx="2678539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9167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51</xdr:row>
      <xdr:rowOff>104775</xdr:rowOff>
    </xdr:from>
    <xdr:to>
      <xdr:col>9</xdr:col>
      <xdr:colOff>190500</xdr:colOff>
      <xdr:row>58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91575" y="7972425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550545</xdr:colOff>
      <xdr:row>54</xdr:row>
      <xdr:rowOff>0</xdr:rowOff>
    </xdr:from>
    <xdr:to>
      <xdr:col>11</xdr:col>
      <xdr:colOff>5638</xdr:colOff>
      <xdr:row>58</xdr:row>
      <xdr:rowOff>2540</xdr:rowOff>
    </xdr:to>
    <xdr:sp macro="" textlink="">
      <xdr:nvSpPr>
        <xdr:cNvPr id="6" name="Cuadro de texto 1"/>
        <xdr:cNvSpPr txBox="1"/>
      </xdr:nvSpPr>
      <xdr:spPr>
        <a:xfrm>
          <a:off x="7913370" y="8334375"/>
          <a:ext cx="2636443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171450</xdr:colOff>
      <xdr:row>54</xdr:row>
      <xdr:rowOff>9525</xdr:rowOff>
    </xdr:from>
    <xdr:to>
      <xdr:col>8</xdr:col>
      <xdr:colOff>774155</xdr:colOff>
      <xdr:row>57</xdr:row>
      <xdr:rowOff>126636</xdr:rowOff>
    </xdr:to>
    <xdr:sp macro="" textlink="">
      <xdr:nvSpPr>
        <xdr:cNvPr id="7" name="Cuadro de texto 8"/>
        <xdr:cNvSpPr txBox="1"/>
      </xdr:nvSpPr>
      <xdr:spPr>
        <a:xfrm>
          <a:off x="6429375" y="8343900"/>
          <a:ext cx="2564855" cy="57431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105</xdr:row>
      <xdr:rowOff>104775</xdr:rowOff>
    </xdr:from>
    <xdr:to>
      <xdr:col>9</xdr:col>
      <xdr:colOff>133350</xdr:colOff>
      <xdr:row>112</xdr:row>
      <xdr:rowOff>28575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34425" y="16268700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51</xdr:row>
      <xdr:rowOff>104775</xdr:rowOff>
    </xdr:from>
    <xdr:to>
      <xdr:col>9</xdr:col>
      <xdr:colOff>190500</xdr:colOff>
      <xdr:row>58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91575" y="7972425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61</xdr:row>
      <xdr:rowOff>19050</xdr:rowOff>
    </xdr:from>
    <xdr:to>
      <xdr:col>2</xdr:col>
      <xdr:colOff>485775</xdr:colOff>
      <xdr:row>65</xdr:row>
      <xdr:rowOff>133350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4297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550545</xdr:colOff>
      <xdr:row>54</xdr:row>
      <xdr:rowOff>0</xdr:rowOff>
    </xdr:from>
    <xdr:to>
      <xdr:col>11</xdr:col>
      <xdr:colOff>5638</xdr:colOff>
      <xdr:row>58</xdr:row>
      <xdr:rowOff>2540</xdr:rowOff>
    </xdr:to>
    <xdr:sp macro="" textlink="">
      <xdr:nvSpPr>
        <xdr:cNvPr id="6" name="Cuadro de texto 1"/>
        <xdr:cNvSpPr txBox="1"/>
      </xdr:nvSpPr>
      <xdr:spPr>
        <a:xfrm>
          <a:off x="7913370" y="8334375"/>
          <a:ext cx="2636443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171450</xdr:colOff>
      <xdr:row>54</xdr:row>
      <xdr:rowOff>9525</xdr:rowOff>
    </xdr:from>
    <xdr:to>
      <xdr:col>8</xdr:col>
      <xdr:colOff>774155</xdr:colOff>
      <xdr:row>57</xdr:row>
      <xdr:rowOff>126636</xdr:rowOff>
    </xdr:to>
    <xdr:sp macro="" textlink="">
      <xdr:nvSpPr>
        <xdr:cNvPr id="7" name="Cuadro de texto 8"/>
        <xdr:cNvSpPr txBox="1"/>
      </xdr:nvSpPr>
      <xdr:spPr>
        <a:xfrm>
          <a:off x="6429375" y="8343900"/>
          <a:ext cx="2564855" cy="57431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546735</xdr:colOff>
      <xdr:row>108</xdr:row>
      <xdr:rowOff>0</xdr:rowOff>
    </xdr:from>
    <xdr:to>
      <xdr:col>10</xdr:col>
      <xdr:colOff>769653</xdr:colOff>
      <xdr:row>111</xdr:row>
      <xdr:rowOff>151242</xdr:rowOff>
    </xdr:to>
    <xdr:sp macro="" textlink="">
      <xdr:nvSpPr>
        <xdr:cNvPr id="8" name="Cuadro de texto 1"/>
        <xdr:cNvSpPr txBox="1"/>
      </xdr:nvSpPr>
      <xdr:spPr>
        <a:xfrm>
          <a:off x="7909560" y="16621125"/>
          <a:ext cx="2613693" cy="61796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118110</xdr:colOff>
      <xdr:row>108</xdr:row>
      <xdr:rowOff>28575</xdr:rowOff>
    </xdr:from>
    <xdr:to>
      <xdr:col>8</xdr:col>
      <xdr:colOff>735961</xdr:colOff>
      <xdr:row>111</xdr:row>
      <xdr:rowOff>126477</xdr:rowOff>
    </xdr:to>
    <xdr:sp macro="" textlink="">
      <xdr:nvSpPr>
        <xdr:cNvPr id="9" name="Cuadro de texto 8"/>
        <xdr:cNvSpPr txBox="1"/>
      </xdr:nvSpPr>
      <xdr:spPr>
        <a:xfrm>
          <a:off x="6376035" y="16649700"/>
          <a:ext cx="2580001" cy="56462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CIP-FED18/PUBLICACIONES/INF.ENVIADA%20A%20UCEF/particip.%20a%20municipios%20JUNI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%20PART%20PAGADAS%20COEF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%20PART%20PAGADAS%20COEF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18"/>
      <sheetName val="DIF POR CAMBIO COEF 2018"/>
      <sheetName val="1ER.AJUSTE CUATRIM'18"/>
      <sheetName val="ACUMULADO JUNIO 2018"/>
    </sheetNames>
    <sheetDataSet>
      <sheetData sheetId="0">
        <row r="73">
          <cell r="G73">
            <v>1312124756</v>
          </cell>
          <cell r="I73">
            <v>262424951</v>
          </cell>
        </row>
        <row r="75">
          <cell r="G75">
            <v>61654710</v>
          </cell>
          <cell r="I75">
            <v>61654710</v>
          </cell>
        </row>
        <row r="77">
          <cell r="G77">
            <v>24432378</v>
          </cell>
          <cell r="I77">
            <v>4886476</v>
          </cell>
        </row>
        <row r="79">
          <cell r="G79">
            <v>17288607</v>
          </cell>
          <cell r="I79">
            <v>3457721</v>
          </cell>
        </row>
        <row r="81">
          <cell r="G81">
            <v>8497070</v>
          </cell>
          <cell r="I81">
            <v>1699414</v>
          </cell>
        </row>
        <row r="83">
          <cell r="G83">
            <v>21186439</v>
          </cell>
          <cell r="I83">
            <v>4237288</v>
          </cell>
        </row>
        <row r="85">
          <cell r="G85">
            <v>70590589</v>
          </cell>
          <cell r="I85">
            <v>14118118</v>
          </cell>
        </row>
        <row r="87">
          <cell r="G87">
            <v>45753610</v>
          </cell>
          <cell r="I87">
            <v>9150722</v>
          </cell>
        </row>
        <row r="89">
          <cell r="G89">
            <v>184771</v>
          </cell>
          <cell r="I89">
            <v>36954</v>
          </cell>
        </row>
        <row r="93">
          <cell r="G93">
            <v>16896081</v>
          </cell>
          <cell r="I93">
            <v>6251550</v>
          </cell>
        </row>
      </sheetData>
      <sheetData sheetId="1"/>
      <sheetData sheetId="2">
        <row r="77">
          <cell r="E77">
            <v>404792662</v>
          </cell>
          <cell r="G77">
            <v>80958532</v>
          </cell>
        </row>
        <row r="79">
          <cell r="E79">
            <v>17127022</v>
          </cell>
          <cell r="G79">
            <v>17127022</v>
          </cell>
        </row>
        <row r="81">
          <cell r="E81">
            <v>-41744130</v>
          </cell>
          <cell r="G81">
            <v>-8348826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 2018"/>
      <sheetName val="FEBRERO+NVOS FDOS"/>
      <sheetName val="MARZO 2018"/>
      <sheetName val="MARZO+FONDOS"/>
      <sheetName val="ABRIL 2018"/>
      <sheetName val="ABRIL+FONDOS "/>
      <sheetName val="MAYO 2018"/>
      <sheetName val="MAYO+FONDOS"/>
      <sheetName val="JUNIO 2018"/>
      <sheetName val="JUNIO+FONDOS"/>
      <sheetName val="ACUM ENE-MAY'18"/>
      <sheetName val="ACUM ENE-MAY'18 CON PORCEN 2017"/>
      <sheetName val="JULIO 2018"/>
      <sheetName val="JUL 1ER AJ CUATRIM'18"/>
      <sheetName val="JULIO+NVOS FDOS+DIF COEF"/>
      <sheetName val="JULIO PROPIOS"/>
      <sheetName val="dif cambio FEPM-9 11-FISC"/>
      <sheetName val="JUL+AJ+FDOS+DIF CAM COEF-PR (2"/>
      <sheetName val="RESUMEN JULIO'18"/>
    </sheetNames>
    <sheetDataSet>
      <sheetData sheetId="0"/>
      <sheetData sheetId="1">
        <row r="5">
          <cell r="C5">
            <v>1476393.64</v>
          </cell>
          <cell r="D5">
            <v>348690.12</v>
          </cell>
          <cell r="E5">
            <v>32417.18</v>
          </cell>
          <cell r="G5">
            <v>24095.64</v>
          </cell>
          <cell r="H5">
            <v>9993.76</v>
          </cell>
          <cell r="O5">
            <v>128769.97</v>
          </cell>
        </row>
        <row r="6">
          <cell r="C6">
            <v>2452796.9300000002</v>
          </cell>
          <cell r="D6">
            <v>579294.11</v>
          </cell>
          <cell r="E6">
            <v>53856.08</v>
          </cell>
          <cell r="G6">
            <v>40031.15</v>
          </cell>
          <cell r="H6">
            <v>16603.07</v>
          </cell>
          <cell r="O6">
            <v>207577.08</v>
          </cell>
        </row>
        <row r="7">
          <cell r="C7">
            <v>15184329.66</v>
          </cell>
          <cell r="D7">
            <v>3586189.45</v>
          </cell>
          <cell r="E7">
            <v>333402.52</v>
          </cell>
          <cell r="G7">
            <v>247817.59</v>
          </cell>
          <cell r="H7">
            <v>102783.29</v>
          </cell>
          <cell r="O7">
            <v>212425.96</v>
          </cell>
        </row>
        <row r="8">
          <cell r="C8">
            <v>1351835</v>
          </cell>
          <cell r="D8">
            <v>319272.06</v>
          </cell>
          <cell r="E8">
            <v>29682.23</v>
          </cell>
          <cell r="G8">
            <v>22062.76</v>
          </cell>
          <cell r="H8">
            <v>9150.61</v>
          </cell>
          <cell r="O8">
            <v>182848.9</v>
          </cell>
        </row>
        <row r="9">
          <cell r="C9">
            <v>1059909.03</v>
          </cell>
          <cell r="D9">
            <v>250326.32</v>
          </cell>
          <cell r="E9">
            <v>23272.45</v>
          </cell>
          <cell r="G9">
            <v>17298.38</v>
          </cell>
          <cell r="H9">
            <v>7174.57</v>
          </cell>
          <cell r="O9">
            <v>150932.28</v>
          </cell>
        </row>
        <row r="10">
          <cell r="C10">
            <v>1236911.28</v>
          </cell>
          <cell r="D10">
            <v>292129.69</v>
          </cell>
          <cell r="E10">
            <v>27158.85</v>
          </cell>
          <cell r="G10">
            <v>20187.13</v>
          </cell>
          <cell r="H10">
            <v>8372.69</v>
          </cell>
          <cell r="O10">
            <v>192329.33</v>
          </cell>
        </row>
        <row r="11">
          <cell r="C11">
            <v>1767311.7</v>
          </cell>
          <cell r="D11">
            <v>417397.5</v>
          </cell>
          <cell r="E11">
            <v>38804.800000000003</v>
          </cell>
          <cell r="G11">
            <v>28843.55</v>
          </cell>
          <cell r="H11">
            <v>11962.97</v>
          </cell>
          <cell r="O11">
            <v>181518.94</v>
          </cell>
        </row>
        <row r="12">
          <cell r="C12">
            <v>1057354.43</v>
          </cell>
          <cell r="D12">
            <v>249722.71</v>
          </cell>
          <cell r="E12">
            <v>23216.34</v>
          </cell>
          <cell r="G12">
            <v>17256.669999999998</v>
          </cell>
          <cell r="H12">
            <v>7157.27</v>
          </cell>
          <cell r="O12">
            <v>293497.51</v>
          </cell>
        </row>
        <row r="13">
          <cell r="C13">
            <v>14929019.32</v>
          </cell>
          <cell r="D13">
            <v>3525890.53</v>
          </cell>
          <cell r="E13">
            <v>327796.62</v>
          </cell>
          <cell r="G13">
            <v>243650.74</v>
          </cell>
          <cell r="H13">
            <v>101055.08</v>
          </cell>
          <cell r="O13">
            <v>213392.27</v>
          </cell>
        </row>
        <row r="14">
          <cell r="C14">
            <v>924876.9</v>
          </cell>
          <cell r="D14">
            <v>218434.51</v>
          </cell>
          <cell r="E14">
            <v>20307.52</v>
          </cell>
          <cell r="G14">
            <v>15094.55</v>
          </cell>
          <cell r="H14">
            <v>6260.52</v>
          </cell>
          <cell r="O14">
            <v>279345.37</v>
          </cell>
        </row>
        <row r="15">
          <cell r="C15">
            <v>1339035.5899999999</v>
          </cell>
          <cell r="D15">
            <v>316249.26</v>
          </cell>
          <cell r="E15">
            <v>29401.21</v>
          </cell>
          <cell r="G15">
            <v>21853.87</v>
          </cell>
          <cell r="H15">
            <v>9063.98</v>
          </cell>
          <cell r="O15">
            <v>156333.59</v>
          </cell>
        </row>
        <row r="16">
          <cell r="C16">
            <v>3289324.22</v>
          </cell>
          <cell r="D16">
            <v>776863.11</v>
          </cell>
          <cell r="E16">
            <v>72223.77</v>
          </cell>
          <cell r="G16">
            <v>53683.82</v>
          </cell>
          <cell r="H16">
            <v>22265.57</v>
          </cell>
          <cell r="O16">
            <v>222578.68</v>
          </cell>
        </row>
        <row r="17">
          <cell r="C17">
            <v>1686947.19</v>
          </cell>
          <cell r="D17">
            <v>398417.53</v>
          </cell>
          <cell r="E17">
            <v>37040.269999999997</v>
          </cell>
          <cell r="G17">
            <v>27531.97</v>
          </cell>
          <cell r="H17">
            <v>11418.99</v>
          </cell>
          <cell r="O17">
            <v>176734.85</v>
          </cell>
        </row>
        <row r="18">
          <cell r="C18">
            <v>1113215.5</v>
          </cell>
          <cell r="D18">
            <v>262915.59999999998</v>
          </cell>
          <cell r="E18">
            <v>24442.86</v>
          </cell>
          <cell r="G18">
            <v>18168.34</v>
          </cell>
          <cell r="H18">
            <v>7535.39</v>
          </cell>
          <cell r="O18">
            <v>249757.61</v>
          </cell>
        </row>
        <row r="19">
          <cell r="C19">
            <v>1745298.61</v>
          </cell>
          <cell r="D19">
            <v>412199.21</v>
          </cell>
          <cell r="E19">
            <v>38321.53</v>
          </cell>
          <cell r="G19">
            <v>28484.33</v>
          </cell>
          <cell r="H19">
            <v>11813.99</v>
          </cell>
          <cell r="O19">
            <v>199092.26</v>
          </cell>
        </row>
        <row r="20">
          <cell r="C20">
            <v>2029029.7599999998</v>
          </cell>
          <cell r="D20">
            <v>479210.19</v>
          </cell>
          <cell r="E20">
            <v>44551.43</v>
          </cell>
          <cell r="G20">
            <v>33115.01</v>
          </cell>
          <cell r="H20">
            <v>13734.58</v>
          </cell>
          <cell r="O20">
            <v>202459.54</v>
          </cell>
        </row>
        <row r="21">
          <cell r="C21">
            <v>1651734.5899999999</v>
          </cell>
          <cell r="D21">
            <v>390100.97</v>
          </cell>
          <cell r="E21">
            <v>36267.089999999997</v>
          </cell>
          <cell r="G21">
            <v>26957.27</v>
          </cell>
          <cell r="H21">
            <v>11180.63</v>
          </cell>
          <cell r="O21">
            <v>191246.89</v>
          </cell>
        </row>
        <row r="22">
          <cell r="C22">
            <v>1272568.2599999998</v>
          </cell>
          <cell r="D22">
            <v>300551.78999999998</v>
          </cell>
          <cell r="E22">
            <v>27941.84</v>
          </cell>
          <cell r="G22">
            <v>20769.13</v>
          </cell>
          <cell r="H22">
            <v>8614.07</v>
          </cell>
          <cell r="O22">
            <v>313911.67</v>
          </cell>
        </row>
        <row r="23">
          <cell r="C23">
            <v>1731049.02</v>
          </cell>
          <cell r="D23">
            <v>408833.69</v>
          </cell>
          <cell r="E23">
            <v>38008.639999999999</v>
          </cell>
          <cell r="G23">
            <v>28251.759999999998</v>
          </cell>
          <cell r="H23">
            <v>11717.53</v>
          </cell>
          <cell r="O23">
            <v>260009.99</v>
          </cell>
        </row>
        <row r="24">
          <cell r="C24">
            <v>953567.74</v>
          </cell>
          <cell r="D24">
            <v>225210.62</v>
          </cell>
          <cell r="E24">
            <v>20937.48</v>
          </cell>
          <cell r="G24">
            <v>15562.8</v>
          </cell>
          <cell r="H24">
            <v>6454.73</v>
          </cell>
          <cell r="O24">
            <v>177108.84</v>
          </cell>
        </row>
        <row r="25">
          <cell r="C25">
            <v>7731198.79</v>
          </cell>
          <cell r="D25">
            <v>1825930.79</v>
          </cell>
          <cell r="E25">
            <v>169753.98</v>
          </cell>
          <cell r="G25">
            <v>126177.88</v>
          </cell>
          <cell r="H25">
            <v>52332.76</v>
          </cell>
          <cell r="O25">
            <v>189693.74</v>
          </cell>
        </row>
        <row r="26">
          <cell r="C26">
            <v>31395130.710000001</v>
          </cell>
          <cell r="D26">
            <v>7414807.8600000003</v>
          </cell>
          <cell r="E26">
            <v>689343.28</v>
          </cell>
          <cell r="G26">
            <v>512387.83</v>
          </cell>
          <cell r="H26">
            <v>212514.81</v>
          </cell>
          <cell r="O26">
            <v>212437.03</v>
          </cell>
        </row>
        <row r="27">
          <cell r="C27">
            <v>1053372.73</v>
          </cell>
          <cell r="D27">
            <v>248782.31</v>
          </cell>
          <cell r="E27">
            <v>23128.91</v>
          </cell>
          <cell r="G27">
            <v>17191.68</v>
          </cell>
          <cell r="H27">
            <v>7130.32</v>
          </cell>
          <cell r="O27">
            <v>308082.65999999997</v>
          </cell>
        </row>
        <row r="28">
          <cell r="C28">
            <v>1112971.8599999999</v>
          </cell>
          <cell r="D28">
            <v>262858.67</v>
          </cell>
          <cell r="E28">
            <v>24437.57</v>
          </cell>
          <cell r="G28">
            <v>18164.41</v>
          </cell>
          <cell r="H28">
            <v>7533.76</v>
          </cell>
          <cell r="O28">
            <v>200852.58</v>
          </cell>
        </row>
        <row r="29">
          <cell r="C29">
            <v>2561673.5099999998</v>
          </cell>
          <cell r="D29">
            <v>605008.68000000005</v>
          </cell>
          <cell r="E29">
            <v>56246.73</v>
          </cell>
          <cell r="G29">
            <v>41808.11</v>
          </cell>
          <cell r="H29">
            <v>17340.07</v>
          </cell>
          <cell r="O29">
            <v>134716.65</v>
          </cell>
        </row>
        <row r="30">
          <cell r="C30">
            <v>1003574.24</v>
          </cell>
          <cell r="D30">
            <v>237020.77</v>
          </cell>
          <cell r="E30">
            <v>22035.46</v>
          </cell>
          <cell r="G30">
            <v>16378.92</v>
          </cell>
          <cell r="H30">
            <v>6793.22</v>
          </cell>
          <cell r="O30">
            <v>104046.18</v>
          </cell>
        </row>
        <row r="31">
          <cell r="C31">
            <v>26445537.449999999</v>
          </cell>
          <cell r="D31">
            <v>6245827.79</v>
          </cell>
          <cell r="E31">
            <v>580665</v>
          </cell>
          <cell r="G31">
            <v>431607.43</v>
          </cell>
          <cell r="H31">
            <v>179010.83</v>
          </cell>
          <cell r="O31">
            <v>207099.78</v>
          </cell>
        </row>
        <row r="32">
          <cell r="C32">
            <v>1009847.75</v>
          </cell>
          <cell r="D32">
            <v>238502.53</v>
          </cell>
          <cell r="E32">
            <v>22173.21</v>
          </cell>
          <cell r="G32">
            <v>16481.32</v>
          </cell>
          <cell r="H32">
            <v>6835.69</v>
          </cell>
          <cell r="O32">
            <v>129841.97</v>
          </cell>
        </row>
        <row r="33">
          <cell r="C33">
            <v>1598853.68</v>
          </cell>
          <cell r="D33">
            <v>377611.9</v>
          </cell>
          <cell r="E33">
            <v>35106</v>
          </cell>
          <cell r="G33">
            <v>26094.240000000002</v>
          </cell>
          <cell r="H33">
            <v>10822.68</v>
          </cell>
          <cell r="O33">
            <v>233607.87</v>
          </cell>
        </row>
        <row r="34">
          <cell r="C34">
            <v>1566732.6700000002</v>
          </cell>
          <cell r="D34">
            <v>370026.44</v>
          </cell>
          <cell r="E34">
            <v>34400.79</v>
          </cell>
          <cell r="G34">
            <v>25570.05</v>
          </cell>
          <cell r="H34">
            <v>10605.28</v>
          </cell>
          <cell r="O34">
            <v>371103.5</v>
          </cell>
        </row>
        <row r="35">
          <cell r="C35">
            <v>909711.75</v>
          </cell>
          <cell r="D35">
            <v>214853.16</v>
          </cell>
          <cell r="E35">
            <v>19974.57</v>
          </cell>
          <cell r="G35">
            <v>14847.07</v>
          </cell>
          <cell r="H35">
            <v>6157.88</v>
          </cell>
          <cell r="O35">
            <v>114405.8</v>
          </cell>
        </row>
        <row r="36">
          <cell r="C36">
            <v>42879276.289999999</v>
          </cell>
          <cell r="D36">
            <v>10127099.16</v>
          </cell>
          <cell r="E36">
            <v>941500.82</v>
          </cell>
          <cell r="G36">
            <v>699816.15</v>
          </cell>
          <cell r="H36">
            <v>290251.43</v>
          </cell>
          <cell r="O36">
            <v>209962.33</v>
          </cell>
        </row>
        <row r="37">
          <cell r="C37">
            <v>8611077.709999999</v>
          </cell>
          <cell r="D37">
            <v>2033738.05</v>
          </cell>
          <cell r="E37">
            <v>189073.5</v>
          </cell>
          <cell r="G37">
            <v>140538.04999999999</v>
          </cell>
          <cell r="H37">
            <v>58288.69</v>
          </cell>
          <cell r="O37">
            <v>187704.83</v>
          </cell>
        </row>
        <row r="38">
          <cell r="C38">
            <v>1295150.0599999998</v>
          </cell>
          <cell r="D38">
            <v>305884.09000000003</v>
          </cell>
          <cell r="E38">
            <v>28437.57</v>
          </cell>
          <cell r="G38">
            <v>21137.61</v>
          </cell>
          <cell r="H38">
            <v>8766.9</v>
          </cell>
          <cell r="O38">
            <v>198303.19</v>
          </cell>
        </row>
        <row r="39">
          <cell r="C39">
            <v>4003848.1999999997</v>
          </cell>
          <cell r="D39">
            <v>945615.87</v>
          </cell>
          <cell r="E39">
            <v>87912.45</v>
          </cell>
          <cell r="G39">
            <v>65345.19</v>
          </cell>
          <cell r="H39">
            <v>27102.17</v>
          </cell>
          <cell r="O39">
            <v>235455.03</v>
          </cell>
        </row>
        <row r="40">
          <cell r="C40">
            <v>873644.09000000008</v>
          </cell>
          <cell r="D40">
            <v>206345.67</v>
          </cell>
          <cell r="E40">
            <v>19183.64</v>
          </cell>
          <cell r="G40">
            <v>14259.17</v>
          </cell>
          <cell r="H40">
            <v>5914.05</v>
          </cell>
          <cell r="O40">
            <v>365032.73</v>
          </cell>
        </row>
        <row r="41">
          <cell r="C41">
            <v>2253315.6799999997</v>
          </cell>
          <cell r="D41">
            <v>532180.38</v>
          </cell>
          <cell r="E41">
            <v>49475.99</v>
          </cell>
          <cell r="G41">
            <v>36775.43</v>
          </cell>
          <cell r="H41">
            <v>15252.75</v>
          </cell>
          <cell r="O41">
            <v>207786.36</v>
          </cell>
        </row>
        <row r="42">
          <cell r="C42">
            <v>22337636.57</v>
          </cell>
          <cell r="D42">
            <v>5275635.8</v>
          </cell>
          <cell r="E42">
            <v>490467.74</v>
          </cell>
          <cell r="G42">
            <v>364563.94</v>
          </cell>
          <cell r="H42">
            <v>151204.29</v>
          </cell>
          <cell r="O42">
            <v>211134.43</v>
          </cell>
        </row>
        <row r="43">
          <cell r="C43">
            <v>2400624.7800000003</v>
          </cell>
          <cell r="D43">
            <v>566972.25</v>
          </cell>
          <cell r="E43">
            <v>52710.54</v>
          </cell>
          <cell r="G43">
            <v>39179.660000000003</v>
          </cell>
          <cell r="H43">
            <v>16249.92</v>
          </cell>
          <cell r="O43">
            <v>340442.09</v>
          </cell>
        </row>
        <row r="44">
          <cell r="C44">
            <v>4709577</v>
          </cell>
          <cell r="D44">
            <v>1112293.93</v>
          </cell>
          <cell r="E44">
            <v>103408.26</v>
          </cell>
          <cell r="G44">
            <v>76863.199999999997</v>
          </cell>
          <cell r="H44">
            <v>31879.31</v>
          </cell>
          <cell r="O44">
            <v>216796.53</v>
          </cell>
        </row>
        <row r="45">
          <cell r="C45">
            <v>23684525.789999999</v>
          </cell>
          <cell r="D45">
            <v>5593739.7599999998</v>
          </cell>
          <cell r="E45">
            <v>520041.38</v>
          </cell>
          <cell r="G45">
            <v>386545.98</v>
          </cell>
          <cell r="H45">
            <v>160321.43</v>
          </cell>
          <cell r="O45">
            <v>217822.23</v>
          </cell>
        </row>
        <row r="46">
          <cell r="C46">
            <v>1162684.17</v>
          </cell>
          <cell r="D46">
            <v>274598.86</v>
          </cell>
          <cell r="E46">
            <v>25529.03</v>
          </cell>
          <cell r="G46">
            <v>18975.689999999999</v>
          </cell>
          <cell r="H46">
            <v>7870.24</v>
          </cell>
          <cell r="O46">
            <v>230417.19</v>
          </cell>
        </row>
        <row r="47">
          <cell r="C47">
            <v>2204496.75</v>
          </cell>
          <cell r="D47">
            <v>520648.31</v>
          </cell>
          <cell r="E47">
            <v>48403.87</v>
          </cell>
          <cell r="G47">
            <v>35978.53</v>
          </cell>
          <cell r="H47">
            <v>14922.23</v>
          </cell>
          <cell r="O47">
            <v>132105.76999999999</v>
          </cell>
        </row>
      </sheetData>
      <sheetData sheetId="2"/>
      <sheetData sheetId="3">
        <row r="5">
          <cell r="C5">
            <v>1892184.98</v>
          </cell>
          <cell r="D5">
            <v>424944.97</v>
          </cell>
          <cell r="E5">
            <v>52127.839999999997</v>
          </cell>
          <cell r="G5">
            <v>33176.19</v>
          </cell>
          <cell r="H5">
            <v>9993.76</v>
          </cell>
          <cell r="N5">
            <v>96995.15</v>
          </cell>
          <cell r="O5">
            <v>128769.97</v>
          </cell>
        </row>
        <row r="6">
          <cell r="C6">
            <v>3143569.1799999997</v>
          </cell>
          <cell r="D6">
            <v>705979.61</v>
          </cell>
          <cell r="E6">
            <v>86602.25</v>
          </cell>
          <cell r="G6">
            <v>55117.06</v>
          </cell>
          <cell r="H6">
            <v>16603.07</v>
          </cell>
          <cell r="N6">
            <v>184925.65</v>
          </cell>
          <cell r="O6">
            <v>207577.08</v>
          </cell>
        </row>
        <row r="7">
          <cell r="C7">
            <v>19460637.069999997</v>
          </cell>
          <cell r="D7">
            <v>4370451.16</v>
          </cell>
          <cell r="E7">
            <v>536121.61</v>
          </cell>
          <cell r="G7">
            <v>341208.73</v>
          </cell>
          <cell r="H7">
            <v>102783.29</v>
          </cell>
          <cell r="N7">
            <v>795015.81</v>
          </cell>
          <cell r="O7">
            <v>212425.96</v>
          </cell>
        </row>
        <row r="8">
          <cell r="C8">
            <v>1732547.34</v>
          </cell>
          <cell r="D8">
            <v>389093.48</v>
          </cell>
          <cell r="E8">
            <v>47729.95</v>
          </cell>
          <cell r="G8">
            <v>30377.21</v>
          </cell>
          <cell r="H8">
            <v>9150.61</v>
          </cell>
          <cell r="N8">
            <v>116239.83</v>
          </cell>
          <cell r="O8">
            <v>182848.9</v>
          </cell>
        </row>
        <row r="9">
          <cell r="C9">
            <v>1358407.35</v>
          </cell>
          <cell r="D9">
            <v>305070.03999999998</v>
          </cell>
          <cell r="E9">
            <v>37422.83</v>
          </cell>
          <cell r="G9">
            <v>23817.35</v>
          </cell>
          <cell r="H9">
            <v>7174.57</v>
          </cell>
          <cell r="N9">
            <v>84892.62999999999</v>
          </cell>
          <cell r="O9">
            <v>150932.28</v>
          </cell>
        </row>
        <row r="10">
          <cell r="C10">
            <v>1585258.0899999999</v>
          </cell>
          <cell r="D10">
            <v>356015.37</v>
          </cell>
          <cell r="E10">
            <v>43672.27</v>
          </cell>
          <cell r="G10">
            <v>27794.74</v>
          </cell>
          <cell r="H10">
            <v>8372.69</v>
          </cell>
          <cell r="N10">
            <v>115319.25</v>
          </cell>
          <cell r="O10">
            <v>192329.33</v>
          </cell>
        </row>
        <row r="11">
          <cell r="C11">
            <v>2265033.2199999997</v>
          </cell>
          <cell r="D11">
            <v>508677.92</v>
          </cell>
          <cell r="E11">
            <v>62399.33</v>
          </cell>
          <cell r="G11">
            <v>39713.370000000003</v>
          </cell>
          <cell r="H11">
            <v>11962.97</v>
          </cell>
          <cell r="N11">
            <v>132906.16999999998</v>
          </cell>
          <cell r="O11">
            <v>181518.94</v>
          </cell>
        </row>
        <row r="12">
          <cell r="C12">
            <v>1355133.31</v>
          </cell>
          <cell r="D12">
            <v>304334.42</v>
          </cell>
          <cell r="E12">
            <v>37332.589999999997</v>
          </cell>
          <cell r="G12">
            <v>23759.919999999998</v>
          </cell>
          <cell r="H12">
            <v>7157.27</v>
          </cell>
          <cell r="N12">
            <v>151997.04999999999</v>
          </cell>
          <cell r="O12">
            <v>293497.51</v>
          </cell>
        </row>
        <row r="13">
          <cell r="C13">
            <v>19133424.609999999</v>
          </cell>
          <cell r="D13">
            <v>4296965.51</v>
          </cell>
          <cell r="E13">
            <v>527107.15</v>
          </cell>
          <cell r="G13">
            <v>335471.58</v>
          </cell>
          <cell r="H13">
            <v>101055.08</v>
          </cell>
          <cell r="N13">
            <v>719043.37</v>
          </cell>
          <cell r="O13">
            <v>213392.27</v>
          </cell>
        </row>
        <row r="14">
          <cell r="C14">
            <v>1185346.5900000001</v>
          </cell>
          <cell r="D14">
            <v>266203.83</v>
          </cell>
          <cell r="E14">
            <v>32655.119999999999</v>
          </cell>
          <cell r="G14">
            <v>20783</v>
          </cell>
          <cell r="H14">
            <v>6260.52</v>
          </cell>
          <cell r="N14">
            <v>138644.15000000002</v>
          </cell>
          <cell r="O14">
            <v>279345.37</v>
          </cell>
        </row>
        <row r="15">
          <cell r="C15">
            <v>1716143.31</v>
          </cell>
          <cell r="D15">
            <v>385409.62</v>
          </cell>
          <cell r="E15">
            <v>47278.05</v>
          </cell>
          <cell r="G15">
            <v>30089.599999999999</v>
          </cell>
          <cell r="H15">
            <v>9063.98</v>
          </cell>
          <cell r="N15">
            <v>101508.85</v>
          </cell>
          <cell r="O15">
            <v>156333.59</v>
          </cell>
        </row>
        <row r="16">
          <cell r="C16">
            <v>4215684.62</v>
          </cell>
          <cell r="D16">
            <v>946754.85</v>
          </cell>
          <cell r="E16">
            <v>116138.06</v>
          </cell>
          <cell r="G16">
            <v>73914.8</v>
          </cell>
          <cell r="H16">
            <v>22265.57</v>
          </cell>
          <cell r="N16">
            <v>235087.75</v>
          </cell>
          <cell r="O16">
            <v>222578.68</v>
          </cell>
        </row>
        <row r="17">
          <cell r="C17">
            <v>2162035.96</v>
          </cell>
          <cell r="D17">
            <v>485547.23</v>
          </cell>
          <cell r="E17">
            <v>59561.9</v>
          </cell>
          <cell r="G17">
            <v>37907.519999999997</v>
          </cell>
          <cell r="H17">
            <v>11418.99</v>
          </cell>
          <cell r="N17">
            <v>130033.27</v>
          </cell>
          <cell r="O17">
            <v>176734.85</v>
          </cell>
        </row>
        <row r="18">
          <cell r="C18">
            <v>1426726.31</v>
          </cell>
          <cell r="D18">
            <v>320412.46000000002</v>
          </cell>
          <cell r="E18">
            <v>39304.879999999997</v>
          </cell>
          <cell r="G18">
            <v>25015.16</v>
          </cell>
          <cell r="H18">
            <v>7535.39</v>
          </cell>
          <cell r="N18">
            <v>131951</v>
          </cell>
          <cell r="O18">
            <v>249757.61</v>
          </cell>
        </row>
        <row r="19">
          <cell r="C19">
            <v>2236820.6900000004</v>
          </cell>
          <cell r="D19">
            <v>502342.82</v>
          </cell>
          <cell r="E19">
            <v>61622.21</v>
          </cell>
          <cell r="G19">
            <v>39218.78</v>
          </cell>
          <cell r="H19">
            <v>11813.99</v>
          </cell>
          <cell r="N19">
            <v>140193.77000000002</v>
          </cell>
          <cell r="O19">
            <v>199092.26</v>
          </cell>
        </row>
        <row r="20">
          <cell r="C20">
            <v>2600458.02</v>
          </cell>
          <cell r="D20">
            <v>584008.39</v>
          </cell>
          <cell r="E20">
            <v>71640.09</v>
          </cell>
          <cell r="G20">
            <v>45594.55</v>
          </cell>
          <cell r="H20">
            <v>13734.58</v>
          </cell>
          <cell r="N20">
            <v>163644.49</v>
          </cell>
          <cell r="O20">
            <v>202459.54</v>
          </cell>
        </row>
        <row r="21">
          <cell r="C21">
            <v>2116906.5499999998</v>
          </cell>
          <cell r="D21">
            <v>475411.93</v>
          </cell>
          <cell r="E21">
            <v>58318.6</v>
          </cell>
          <cell r="G21">
            <v>37116.239999999998</v>
          </cell>
          <cell r="H21">
            <v>11180.63</v>
          </cell>
          <cell r="N21">
            <v>136159.51</v>
          </cell>
          <cell r="O21">
            <v>191246.89</v>
          </cell>
        </row>
        <row r="22">
          <cell r="C22">
            <v>1630957.0499999998</v>
          </cell>
          <cell r="D22">
            <v>366279.29</v>
          </cell>
          <cell r="E22">
            <v>44931.34</v>
          </cell>
          <cell r="G22">
            <v>28596.06</v>
          </cell>
          <cell r="H22">
            <v>8614.07</v>
          </cell>
          <cell r="N22">
            <v>173478.09999999998</v>
          </cell>
          <cell r="O22">
            <v>313911.67</v>
          </cell>
        </row>
        <row r="23">
          <cell r="C23">
            <v>2218558.0299999998</v>
          </cell>
          <cell r="D23">
            <v>498241.29</v>
          </cell>
          <cell r="E23">
            <v>61119.07</v>
          </cell>
          <cell r="G23">
            <v>38898.57</v>
          </cell>
          <cell r="H23">
            <v>11717.53</v>
          </cell>
          <cell r="N23">
            <v>172597</v>
          </cell>
          <cell r="O23">
            <v>260009.99</v>
          </cell>
        </row>
        <row r="24">
          <cell r="C24">
            <v>1222117.53</v>
          </cell>
          <cell r="D24">
            <v>274461.8</v>
          </cell>
          <cell r="E24">
            <v>33668.129999999997</v>
          </cell>
          <cell r="G24">
            <v>21427.71</v>
          </cell>
          <cell r="H24">
            <v>6454.73</v>
          </cell>
          <cell r="N24">
            <v>91636.439999999988</v>
          </cell>
          <cell r="O24">
            <v>177108.84</v>
          </cell>
        </row>
        <row r="25">
          <cell r="C25">
            <v>9908508.1099999994</v>
          </cell>
          <cell r="D25">
            <v>2225242.54</v>
          </cell>
          <cell r="E25">
            <v>272969.67</v>
          </cell>
          <cell r="G25">
            <v>173728.56</v>
          </cell>
          <cell r="H25">
            <v>52332.76</v>
          </cell>
          <cell r="N25">
            <v>437571.58</v>
          </cell>
          <cell r="O25">
            <v>189693.74</v>
          </cell>
        </row>
        <row r="26">
          <cell r="C26">
            <v>40236826.949999996</v>
          </cell>
          <cell r="D26">
            <v>9036347.9299999997</v>
          </cell>
          <cell r="E26">
            <v>1108485.42</v>
          </cell>
          <cell r="G26">
            <v>705483.42</v>
          </cell>
          <cell r="H26">
            <v>212514.81</v>
          </cell>
          <cell r="N26">
            <v>1637251.99</v>
          </cell>
          <cell r="O26">
            <v>212437.03</v>
          </cell>
        </row>
        <row r="27">
          <cell r="C27">
            <v>1350030.26</v>
          </cell>
          <cell r="D27">
            <v>303188.36</v>
          </cell>
          <cell r="E27">
            <v>37192</v>
          </cell>
          <cell r="G27">
            <v>23670.44</v>
          </cell>
          <cell r="H27">
            <v>7130.32</v>
          </cell>
          <cell r="N27">
            <v>158769.02000000002</v>
          </cell>
          <cell r="O27">
            <v>308082.65999999997</v>
          </cell>
        </row>
        <row r="28">
          <cell r="C28">
            <v>1426414.06</v>
          </cell>
          <cell r="D28">
            <v>320343.09000000003</v>
          </cell>
          <cell r="E28">
            <v>39296.370000000003</v>
          </cell>
          <cell r="G28">
            <v>25009.74</v>
          </cell>
          <cell r="H28">
            <v>7533.76</v>
          </cell>
          <cell r="N28">
            <v>108346.06</v>
          </cell>
          <cell r="O28">
            <v>200852.58</v>
          </cell>
        </row>
        <row r="29">
          <cell r="C29">
            <v>3283108.3</v>
          </cell>
          <cell r="D29">
            <v>737317.68</v>
          </cell>
          <cell r="E29">
            <v>90446.48</v>
          </cell>
          <cell r="G29">
            <v>57563.68</v>
          </cell>
          <cell r="H29">
            <v>17340.07</v>
          </cell>
          <cell r="N29">
            <v>145130.35999999999</v>
          </cell>
          <cell r="O29">
            <v>134716.65</v>
          </cell>
        </row>
        <row r="30">
          <cell r="C30">
            <v>1286207.1700000002</v>
          </cell>
          <cell r="D30">
            <v>288854.71000000002</v>
          </cell>
          <cell r="E30">
            <v>35433.699999999997</v>
          </cell>
          <cell r="G30">
            <v>22551.39</v>
          </cell>
          <cell r="H30">
            <v>6793.22</v>
          </cell>
          <cell r="N30">
            <v>60004.82</v>
          </cell>
          <cell r="O30">
            <v>104046.18</v>
          </cell>
        </row>
        <row r="31">
          <cell r="C31">
            <v>33893297.780000001</v>
          </cell>
          <cell r="D31">
            <v>7611724.2800000003</v>
          </cell>
          <cell r="E31">
            <v>933727.37</v>
          </cell>
          <cell r="G31">
            <v>594260.56999999995</v>
          </cell>
          <cell r="H31">
            <v>179010.83</v>
          </cell>
          <cell r="N31">
            <v>1277699.71</v>
          </cell>
          <cell r="O31">
            <v>207099.78</v>
          </cell>
        </row>
        <row r="32">
          <cell r="C32">
            <v>1294247.48</v>
          </cell>
          <cell r="D32">
            <v>290660.51</v>
          </cell>
          <cell r="E32">
            <v>35655.22</v>
          </cell>
          <cell r="G32">
            <v>22692.37</v>
          </cell>
          <cell r="H32">
            <v>6835.69</v>
          </cell>
          <cell r="N32">
            <v>72267.930000000008</v>
          </cell>
          <cell r="O32">
            <v>129841.97</v>
          </cell>
        </row>
        <row r="33">
          <cell r="C33">
            <v>2049132.99</v>
          </cell>
          <cell r="D33">
            <v>460191.63</v>
          </cell>
          <cell r="E33">
            <v>56451.54</v>
          </cell>
          <cell r="G33">
            <v>35927.96</v>
          </cell>
          <cell r="H33">
            <v>10822.68</v>
          </cell>
          <cell r="N33">
            <v>151983.20000000001</v>
          </cell>
          <cell r="O33">
            <v>233607.87</v>
          </cell>
        </row>
        <row r="34">
          <cell r="C34">
            <v>2007965.9000000001</v>
          </cell>
          <cell r="D34">
            <v>450947.3</v>
          </cell>
          <cell r="E34">
            <v>55317.54</v>
          </cell>
          <cell r="G34">
            <v>35206.239999999998</v>
          </cell>
          <cell r="H34">
            <v>10605.28</v>
          </cell>
          <cell r="N34">
            <v>217702.56</v>
          </cell>
          <cell r="O34">
            <v>371103.5</v>
          </cell>
        </row>
        <row r="35">
          <cell r="C35">
            <v>1165910.56</v>
          </cell>
          <cell r="D35">
            <v>261839.27</v>
          </cell>
          <cell r="E35">
            <v>32119.73</v>
          </cell>
          <cell r="G35">
            <v>20442.25</v>
          </cell>
          <cell r="H35">
            <v>6157.88</v>
          </cell>
          <cell r="N35">
            <v>59473.14</v>
          </cell>
          <cell r="O35">
            <v>114405.8</v>
          </cell>
        </row>
        <row r="36">
          <cell r="C36">
            <v>54955210.469999999</v>
          </cell>
          <cell r="D36">
            <v>12341788.67</v>
          </cell>
          <cell r="E36">
            <v>1513962.59</v>
          </cell>
          <cell r="G36">
            <v>963544.92</v>
          </cell>
          <cell r="H36">
            <v>290251.43</v>
          </cell>
          <cell r="N36">
            <v>2007549.17</v>
          </cell>
          <cell r="O36">
            <v>209962.33</v>
          </cell>
        </row>
        <row r="37">
          <cell r="C37">
            <v>11036184.119999999</v>
          </cell>
          <cell r="D37">
            <v>2478495.06</v>
          </cell>
          <cell r="E37">
            <v>304036.06</v>
          </cell>
          <cell r="G37">
            <v>193500.43</v>
          </cell>
          <cell r="H37">
            <v>58288.69</v>
          </cell>
          <cell r="N37">
            <v>463899.41000000003</v>
          </cell>
          <cell r="O37">
            <v>187704.83</v>
          </cell>
        </row>
        <row r="38">
          <cell r="C38">
            <v>1659898.44</v>
          </cell>
          <cell r="D38">
            <v>372777.71</v>
          </cell>
          <cell r="E38">
            <v>45728.5</v>
          </cell>
          <cell r="G38">
            <v>29103.4</v>
          </cell>
          <cell r="H38">
            <v>8766.9</v>
          </cell>
          <cell r="N38">
            <v>120113.16</v>
          </cell>
          <cell r="O38">
            <v>198303.19</v>
          </cell>
        </row>
        <row r="39">
          <cell r="C39">
            <v>5131437.33</v>
          </cell>
          <cell r="D39">
            <v>1152412.06</v>
          </cell>
          <cell r="E39">
            <v>141365.96</v>
          </cell>
          <cell r="G39">
            <v>89970.82</v>
          </cell>
          <cell r="H39">
            <v>27102.17</v>
          </cell>
          <cell r="N39">
            <v>277301.19</v>
          </cell>
          <cell r="O39">
            <v>235455.03</v>
          </cell>
        </row>
        <row r="40">
          <cell r="C40">
            <v>1119685.8599999999</v>
          </cell>
          <cell r="D40">
            <v>251471.29</v>
          </cell>
          <cell r="E40">
            <v>30847.89</v>
          </cell>
          <cell r="G40">
            <v>19632.8</v>
          </cell>
          <cell r="H40">
            <v>5914.05</v>
          </cell>
          <cell r="N40">
            <v>176764.49</v>
          </cell>
          <cell r="O40">
            <v>365032.73</v>
          </cell>
        </row>
        <row r="41">
          <cell r="C41">
            <v>2887908.7399999998</v>
          </cell>
          <cell r="D41">
            <v>648562.6</v>
          </cell>
          <cell r="E41">
            <v>79558.929999999993</v>
          </cell>
          <cell r="G41">
            <v>50634.41</v>
          </cell>
          <cell r="H41">
            <v>15252.75</v>
          </cell>
          <cell r="N41">
            <v>173913.66999999998</v>
          </cell>
          <cell r="O41">
            <v>207786.36</v>
          </cell>
        </row>
        <row r="42">
          <cell r="C42">
            <v>28628503.719999999</v>
          </cell>
          <cell r="D42">
            <v>6429361.5599999996</v>
          </cell>
          <cell r="E42">
            <v>788687.38</v>
          </cell>
          <cell r="G42">
            <v>501951.45</v>
          </cell>
          <cell r="H42">
            <v>151204.29</v>
          </cell>
          <cell r="N42">
            <v>1028654.5399999999</v>
          </cell>
          <cell r="O42">
            <v>211134.43</v>
          </cell>
        </row>
        <row r="43">
          <cell r="C43">
            <v>3076703.98</v>
          </cell>
          <cell r="D43">
            <v>690963.09</v>
          </cell>
          <cell r="E43">
            <v>84760.18</v>
          </cell>
          <cell r="G43">
            <v>53944.69</v>
          </cell>
          <cell r="H43">
            <v>16249.92</v>
          </cell>
          <cell r="N43">
            <v>249262.18</v>
          </cell>
          <cell r="O43">
            <v>340442.09</v>
          </cell>
        </row>
        <row r="44">
          <cell r="C44">
            <v>6035918.0099999998</v>
          </cell>
          <cell r="D44">
            <v>1355540.85</v>
          </cell>
          <cell r="E44">
            <v>166283.69</v>
          </cell>
          <cell r="G44">
            <v>105829.44</v>
          </cell>
          <cell r="H44">
            <v>31879.31</v>
          </cell>
          <cell r="N44">
            <v>292650.29000000004</v>
          </cell>
          <cell r="O44">
            <v>216796.53</v>
          </cell>
        </row>
        <row r="45">
          <cell r="C45">
            <v>30354712.460000001</v>
          </cell>
          <cell r="D45">
            <v>6817031.5</v>
          </cell>
          <cell r="E45">
            <v>836242.7</v>
          </cell>
          <cell r="G45">
            <v>532217.52</v>
          </cell>
          <cell r="H45">
            <v>160321.43</v>
          </cell>
          <cell r="N45">
            <v>1125155.07</v>
          </cell>
          <cell r="O45">
            <v>217822.23</v>
          </cell>
        </row>
        <row r="46">
          <cell r="C46">
            <v>1490126.65</v>
          </cell>
          <cell r="D46">
            <v>334650.73</v>
          </cell>
          <cell r="E46">
            <v>41051.480000000003</v>
          </cell>
          <cell r="G46">
            <v>26126.77</v>
          </cell>
          <cell r="H46">
            <v>7870.24</v>
          </cell>
          <cell r="N46">
            <v>127843.20999999999</v>
          </cell>
          <cell r="O46">
            <v>230417.19</v>
          </cell>
        </row>
        <row r="47">
          <cell r="C47">
            <v>2825341.05</v>
          </cell>
          <cell r="D47">
            <v>634508.59</v>
          </cell>
          <cell r="E47">
            <v>77834.929999999993</v>
          </cell>
          <cell r="G47">
            <v>49537.19</v>
          </cell>
          <cell r="H47">
            <v>14922.23</v>
          </cell>
          <cell r="N47">
            <v>132941.41</v>
          </cell>
          <cell r="O47">
            <v>132105.76999999999</v>
          </cell>
        </row>
      </sheetData>
      <sheetData sheetId="4"/>
      <sheetData sheetId="5">
        <row r="5">
          <cell r="C5">
            <v>1536726.0799999998</v>
          </cell>
          <cell r="D5">
            <v>359736.74</v>
          </cell>
          <cell r="E5">
            <v>54576.160000000003</v>
          </cell>
          <cell r="G5">
            <v>22154.2</v>
          </cell>
          <cell r="H5">
            <v>9993.76</v>
          </cell>
          <cell r="N5">
            <v>97718.31</v>
          </cell>
          <cell r="O5">
            <v>128769.97</v>
          </cell>
        </row>
        <row r="6">
          <cell r="C6">
            <v>2553029.84</v>
          </cell>
          <cell r="D6">
            <v>597646.32999999996</v>
          </cell>
          <cell r="E6">
            <v>90669.759999999995</v>
          </cell>
          <cell r="G6">
            <v>36805.74</v>
          </cell>
          <cell r="H6">
            <v>16603.07</v>
          </cell>
          <cell r="N6">
            <v>186304.38</v>
          </cell>
          <cell r="O6">
            <v>207577.08</v>
          </cell>
        </row>
        <row r="7">
          <cell r="C7">
            <v>15804833.279999999</v>
          </cell>
          <cell r="D7">
            <v>3699801.07</v>
          </cell>
          <cell r="E7">
            <v>561301.99</v>
          </cell>
          <cell r="G7">
            <v>227850.35</v>
          </cell>
          <cell r="H7">
            <v>102783.29</v>
          </cell>
          <cell r="N7">
            <v>800943.11</v>
          </cell>
          <cell r="O7">
            <v>212425.96</v>
          </cell>
        </row>
        <row r="8">
          <cell r="C8">
            <v>1407077.38</v>
          </cell>
          <cell r="D8">
            <v>329386.7</v>
          </cell>
          <cell r="E8">
            <v>49971.72</v>
          </cell>
          <cell r="G8">
            <v>20285.11</v>
          </cell>
          <cell r="H8">
            <v>9150.61</v>
          </cell>
          <cell r="N8">
            <v>117106.47</v>
          </cell>
          <cell r="O8">
            <v>182848.9</v>
          </cell>
        </row>
        <row r="9">
          <cell r="C9">
            <v>1103221.92</v>
          </cell>
          <cell r="D9">
            <v>258256.74</v>
          </cell>
          <cell r="E9">
            <v>39180.49</v>
          </cell>
          <cell r="G9">
            <v>15904.61</v>
          </cell>
          <cell r="H9">
            <v>7174.57</v>
          </cell>
          <cell r="N9">
            <v>85525.55</v>
          </cell>
          <cell r="O9">
            <v>150932.28</v>
          </cell>
        </row>
        <row r="10">
          <cell r="C10">
            <v>1287457.3400000001</v>
          </cell>
          <cell r="D10">
            <v>301384.45</v>
          </cell>
          <cell r="E10">
            <v>45723.46</v>
          </cell>
          <cell r="G10">
            <v>18560.61</v>
          </cell>
          <cell r="H10">
            <v>8372.69</v>
          </cell>
          <cell r="N10">
            <v>116179.02</v>
          </cell>
          <cell r="O10">
            <v>192329.33</v>
          </cell>
        </row>
        <row r="11">
          <cell r="C11">
            <v>1839532.4300000002</v>
          </cell>
          <cell r="D11">
            <v>430620.79</v>
          </cell>
          <cell r="E11">
            <v>65330.080000000002</v>
          </cell>
          <cell r="G11">
            <v>26519.56</v>
          </cell>
          <cell r="H11">
            <v>11962.97</v>
          </cell>
          <cell r="N11">
            <v>133897.06</v>
          </cell>
          <cell r="O11">
            <v>181518.94</v>
          </cell>
        </row>
        <row r="12">
          <cell r="C12">
            <v>1100562.95</v>
          </cell>
          <cell r="D12">
            <v>257634</v>
          </cell>
          <cell r="E12">
            <v>39086.01</v>
          </cell>
          <cell r="G12">
            <v>15866.26</v>
          </cell>
          <cell r="H12">
            <v>7157.27</v>
          </cell>
          <cell r="N12">
            <v>153130.28</v>
          </cell>
          <cell r="O12">
            <v>293497.51</v>
          </cell>
        </row>
        <row r="13">
          <cell r="C13">
            <v>15539089.77</v>
          </cell>
          <cell r="D13">
            <v>3637591.86</v>
          </cell>
          <cell r="E13">
            <v>551864.14</v>
          </cell>
          <cell r="G13">
            <v>224019.23</v>
          </cell>
          <cell r="H13">
            <v>101055.08</v>
          </cell>
          <cell r="N13">
            <v>724404.26</v>
          </cell>
          <cell r="O13">
            <v>213392.27</v>
          </cell>
        </row>
        <row r="14">
          <cell r="C14">
            <v>962671.73</v>
          </cell>
          <cell r="D14">
            <v>225354.59</v>
          </cell>
          <cell r="E14">
            <v>34188.86</v>
          </cell>
          <cell r="G14">
            <v>13878.35</v>
          </cell>
          <cell r="H14">
            <v>6260.52</v>
          </cell>
          <cell r="N14">
            <v>139677.81999999998</v>
          </cell>
          <cell r="O14">
            <v>279345.37</v>
          </cell>
        </row>
        <row r="15">
          <cell r="C15">
            <v>1393754.94</v>
          </cell>
          <cell r="D15">
            <v>326268.13</v>
          </cell>
          <cell r="E15">
            <v>49498.59</v>
          </cell>
          <cell r="G15">
            <v>20093.060000000001</v>
          </cell>
          <cell r="H15">
            <v>9063.98</v>
          </cell>
          <cell r="N15">
            <v>102265.66</v>
          </cell>
          <cell r="O15">
            <v>156333.59</v>
          </cell>
        </row>
        <row r="16">
          <cell r="C16">
            <v>3423741.57</v>
          </cell>
          <cell r="D16">
            <v>801474.38</v>
          </cell>
          <cell r="E16">
            <v>121592.8</v>
          </cell>
          <cell r="G16">
            <v>49358.39</v>
          </cell>
          <cell r="H16">
            <v>22265.57</v>
          </cell>
          <cell r="N16">
            <v>236840.46000000002</v>
          </cell>
          <cell r="O16">
            <v>222578.68</v>
          </cell>
        </row>
        <row r="17">
          <cell r="C17">
            <v>1755883.8599999999</v>
          </cell>
          <cell r="D17">
            <v>411039.53</v>
          </cell>
          <cell r="E17">
            <v>62359.38</v>
          </cell>
          <cell r="G17">
            <v>25313.66</v>
          </cell>
          <cell r="H17">
            <v>11418.99</v>
          </cell>
          <cell r="N17">
            <v>131002.73999999999</v>
          </cell>
          <cell r="O17">
            <v>176734.85</v>
          </cell>
        </row>
        <row r="18">
          <cell r="C18">
            <v>1158706.79</v>
          </cell>
          <cell r="D18">
            <v>271244.84000000003</v>
          </cell>
          <cell r="E18">
            <v>41150.93</v>
          </cell>
          <cell r="G18">
            <v>16704.47</v>
          </cell>
          <cell r="H18">
            <v>7535.39</v>
          </cell>
          <cell r="N18">
            <v>132934.76999999999</v>
          </cell>
          <cell r="O18">
            <v>249757.61</v>
          </cell>
        </row>
        <row r="19">
          <cell r="C19">
            <v>1816619.79</v>
          </cell>
          <cell r="D19">
            <v>425257.81</v>
          </cell>
          <cell r="E19">
            <v>64516.46</v>
          </cell>
          <cell r="G19">
            <v>26189.279999999999</v>
          </cell>
          <cell r="H19">
            <v>11813.99</v>
          </cell>
          <cell r="N19">
            <v>141238.99</v>
          </cell>
          <cell r="O19">
            <v>199092.26</v>
          </cell>
        </row>
        <row r="20">
          <cell r="C20">
            <v>2111945.52</v>
          </cell>
          <cell r="D20">
            <v>494391.72</v>
          </cell>
          <cell r="E20">
            <v>75004.86</v>
          </cell>
          <cell r="G20">
            <v>30446.86</v>
          </cell>
          <cell r="H20">
            <v>13734.58</v>
          </cell>
          <cell r="N20">
            <v>164864.54999999999</v>
          </cell>
          <cell r="O20">
            <v>202459.54</v>
          </cell>
        </row>
        <row r="21">
          <cell r="C21">
            <v>1719232.3</v>
          </cell>
          <cell r="D21">
            <v>402459.49</v>
          </cell>
          <cell r="E21">
            <v>61057.69</v>
          </cell>
          <cell r="G21">
            <v>24785.26</v>
          </cell>
          <cell r="H21">
            <v>11180.63</v>
          </cell>
          <cell r="N21">
            <v>137174.66</v>
          </cell>
          <cell r="O21">
            <v>191246.89</v>
          </cell>
        </row>
        <row r="22">
          <cell r="C22">
            <v>1324571.4200000002</v>
          </cell>
          <cell r="D22">
            <v>310073.37</v>
          </cell>
          <cell r="E22">
            <v>47041.66</v>
          </cell>
          <cell r="G22">
            <v>19095.71</v>
          </cell>
          <cell r="H22">
            <v>8614.07</v>
          </cell>
          <cell r="N22">
            <v>174771.47</v>
          </cell>
          <cell r="O22">
            <v>313911.67</v>
          </cell>
        </row>
        <row r="23">
          <cell r="C23">
            <v>1801787.89</v>
          </cell>
          <cell r="D23">
            <v>421785.67</v>
          </cell>
          <cell r="E23">
            <v>63989.69</v>
          </cell>
          <cell r="G23">
            <v>25975.45</v>
          </cell>
          <cell r="H23">
            <v>11717.53</v>
          </cell>
          <cell r="N23">
            <v>173883.82</v>
          </cell>
          <cell r="O23">
            <v>260009.99</v>
          </cell>
        </row>
        <row r="24">
          <cell r="C24">
            <v>992535.04000000004</v>
          </cell>
          <cell r="D24">
            <v>232345.36</v>
          </cell>
          <cell r="E24">
            <v>35249.440000000002</v>
          </cell>
          <cell r="G24">
            <v>14308.87</v>
          </cell>
          <cell r="H24">
            <v>6454.73</v>
          </cell>
          <cell r="N24">
            <v>92319.650000000009</v>
          </cell>
          <cell r="O24">
            <v>177108.84</v>
          </cell>
        </row>
        <row r="25">
          <cell r="C25">
            <v>8047132.21</v>
          </cell>
          <cell r="D25">
            <v>1883776.85</v>
          </cell>
          <cell r="E25">
            <v>285790.42</v>
          </cell>
          <cell r="G25">
            <v>116011.43</v>
          </cell>
          <cell r="H25">
            <v>52332.76</v>
          </cell>
          <cell r="N25">
            <v>440833.93</v>
          </cell>
          <cell r="O25">
            <v>189693.74</v>
          </cell>
        </row>
        <row r="26">
          <cell r="C26">
            <v>32678084.43</v>
          </cell>
          <cell r="D26">
            <v>7649711.3300000001</v>
          </cell>
          <cell r="E26">
            <v>1160548.3899999999</v>
          </cell>
          <cell r="G26">
            <v>471103.54</v>
          </cell>
          <cell r="H26">
            <v>212514.81</v>
          </cell>
          <cell r="N26">
            <v>1649458.66</v>
          </cell>
          <cell r="O26">
            <v>212437.03</v>
          </cell>
        </row>
        <row r="27">
          <cell r="C27">
            <v>1096418.53</v>
          </cell>
          <cell r="D27">
            <v>256663.81</v>
          </cell>
          <cell r="E27">
            <v>38938.82</v>
          </cell>
          <cell r="G27">
            <v>15806.51</v>
          </cell>
          <cell r="H27">
            <v>7130.32</v>
          </cell>
          <cell r="N27">
            <v>159952.74</v>
          </cell>
          <cell r="O27">
            <v>308082.65999999997</v>
          </cell>
        </row>
        <row r="28">
          <cell r="C28">
            <v>1158453.1300000001</v>
          </cell>
          <cell r="D28">
            <v>271186.12</v>
          </cell>
          <cell r="E28">
            <v>41142.03</v>
          </cell>
          <cell r="G28">
            <v>16700.86</v>
          </cell>
          <cell r="H28">
            <v>7533.76</v>
          </cell>
          <cell r="N28">
            <v>109153.85</v>
          </cell>
          <cell r="O28">
            <v>200852.58</v>
          </cell>
        </row>
        <row r="29">
          <cell r="C29">
            <v>2666355.6199999996</v>
          </cell>
          <cell r="D29">
            <v>624175.55000000005</v>
          </cell>
          <cell r="E29">
            <v>94694.54</v>
          </cell>
          <cell r="G29">
            <v>38439.53</v>
          </cell>
          <cell r="H29">
            <v>17340.07</v>
          </cell>
          <cell r="N29">
            <v>146212.38</v>
          </cell>
          <cell r="O29">
            <v>134716.65</v>
          </cell>
        </row>
        <row r="30">
          <cell r="C30">
            <v>1044585.0399999999</v>
          </cell>
          <cell r="D30">
            <v>244529.66</v>
          </cell>
          <cell r="E30">
            <v>37097.94</v>
          </cell>
          <cell r="G30">
            <v>15059.23</v>
          </cell>
          <cell r="H30">
            <v>6793.22</v>
          </cell>
          <cell r="N30">
            <v>60452.2</v>
          </cell>
          <cell r="O30">
            <v>104046.18</v>
          </cell>
        </row>
        <row r="31">
          <cell r="C31">
            <v>27526227.350000001</v>
          </cell>
          <cell r="D31">
            <v>6443697.5999999996</v>
          </cell>
          <cell r="E31">
            <v>977582.36</v>
          </cell>
          <cell r="G31">
            <v>396831.81</v>
          </cell>
          <cell r="H31">
            <v>179010.83</v>
          </cell>
          <cell r="N31">
            <v>1287225.72</v>
          </cell>
          <cell r="O31">
            <v>207099.78</v>
          </cell>
        </row>
        <row r="32">
          <cell r="C32">
            <v>1051114.93</v>
          </cell>
          <cell r="D32">
            <v>246058.36</v>
          </cell>
          <cell r="E32">
            <v>37329.86</v>
          </cell>
          <cell r="G32">
            <v>15153.38</v>
          </cell>
          <cell r="H32">
            <v>6835.69</v>
          </cell>
          <cell r="N32">
            <v>72806.720000000001</v>
          </cell>
          <cell r="O32">
            <v>129841.97</v>
          </cell>
        </row>
        <row r="33">
          <cell r="C33">
            <v>1664190.43</v>
          </cell>
          <cell r="D33">
            <v>389574.77</v>
          </cell>
          <cell r="E33">
            <v>59102.93</v>
          </cell>
          <cell r="G33">
            <v>23991.759999999998</v>
          </cell>
          <cell r="H33">
            <v>10822.68</v>
          </cell>
          <cell r="N33">
            <v>153116.32</v>
          </cell>
          <cell r="O33">
            <v>233607.87</v>
          </cell>
        </row>
        <row r="34">
          <cell r="C34">
            <v>1630756.78</v>
          </cell>
          <cell r="D34">
            <v>381748.99</v>
          </cell>
          <cell r="E34">
            <v>57915.67</v>
          </cell>
          <cell r="G34">
            <v>23509.82</v>
          </cell>
          <cell r="H34">
            <v>10605.28</v>
          </cell>
          <cell r="N34">
            <v>219325.66</v>
          </cell>
          <cell r="O34">
            <v>371103.5</v>
          </cell>
        </row>
        <row r="35">
          <cell r="C35">
            <v>946886.88</v>
          </cell>
          <cell r="D35">
            <v>221659.78</v>
          </cell>
          <cell r="E35">
            <v>33628.31</v>
          </cell>
          <cell r="G35">
            <v>13650.8</v>
          </cell>
          <cell r="H35">
            <v>6157.88</v>
          </cell>
          <cell r="N35">
            <v>59916.55</v>
          </cell>
          <cell r="O35">
            <v>114405.8</v>
          </cell>
        </row>
        <row r="36">
          <cell r="C36">
            <v>44631526.539999999</v>
          </cell>
          <cell r="D36">
            <v>10447928.860000001</v>
          </cell>
          <cell r="E36">
            <v>1585069.92</v>
          </cell>
          <cell r="G36">
            <v>643430.32999999996</v>
          </cell>
          <cell r="H36">
            <v>290251.43</v>
          </cell>
          <cell r="N36">
            <v>2022516.61</v>
          </cell>
          <cell r="O36">
            <v>209962.33</v>
          </cell>
        </row>
        <row r="37">
          <cell r="C37">
            <v>8962967.129999999</v>
          </cell>
          <cell r="D37">
            <v>2098167.52</v>
          </cell>
          <cell r="E37">
            <v>318315.93</v>
          </cell>
          <cell r="G37">
            <v>129214.57</v>
          </cell>
          <cell r="H37">
            <v>58288.69</v>
          </cell>
          <cell r="N37">
            <v>467358.04</v>
          </cell>
          <cell r="O37">
            <v>187704.83</v>
          </cell>
        </row>
        <row r="38">
          <cell r="C38">
            <v>1348076.05</v>
          </cell>
          <cell r="D38">
            <v>315574.59999999998</v>
          </cell>
          <cell r="E38">
            <v>47876.26</v>
          </cell>
          <cell r="G38">
            <v>19434.5</v>
          </cell>
          <cell r="H38">
            <v>8766.9</v>
          </cell>
          <cell r="N38">
            <v>121008.68</v>
          </cell>
          <cell r="O38">
            <v>198303.19</v>
          </cell>
        </row>
        <row r="39">
          <cell r="C39">
            <v>4167464.43</v>
          </cell>
          <cell r="D39">
            <v>975573.28</v>
          </cell>
          <cell r="E39">
            <v>148005.57999999999</v>
          </cell>
          <cell r="G39">
            <v>60080.18</v>
          </cell>
          <cell r="H39">
            <v>27102.17</v>
          </cell>
          <cell r="N39">
            <v>279368.63</v>
          </cell>
          <cell r="O39">
            <v>235455.03</v>
          </cell>
        </row>
        <row r="40">
          <cell r="C40">
            <v>909345.03999999992</v>
          </cell>
          <cell r="D40">
            <v>212882.77</v>
          </cell>
          <cell r="E40">
            <v>32296.74</v>
          </cell>
          <cell r="G40">
            <v>13110.28</v>
          </cell>
          <cell r="H40">
            <v>5914.05</v>
          </cell>
          <cell r="N40">
            <v>178082.38</v>
          </cell>
          <cell r="O40">
            <v>365032.73</v>
          </cell>
        </row>
        <row r="41">
          <cell r="C41">
            <v>2345396.8699999996</v>
          </cell>
          <cell r="D41">
            <v>549040.02</v>
          </cell>
          <cell r="E41">
            <v>83295.63</v>
          </cell>
          <cell r="G41">
            <v>33812.35</v>
          </cell>
          <cell r="H41">
            <v>15252.75</v>
          </cell>
          <cell r="N41">
            <v>175210.3</v>
          </cell>
          <cell r="O41">
            <v>207786.36</v>
          </cell>
        </row>
        <row r="42">
          <cell r="C42">
            <v>23250458.199999999</v>
          </cell>
          <cell r="D42">
            <v>5442769.6100000003</v>
          </cell>
          <cell r="E42">
            <v>825730.18</v>
          </cell>
          <cell r="G42">
            <v>335190.17</v>
          </cell>
          <cell r="H42">
            <v>151204.29</v>
          </cell>
          <cell r="N42">
            <v>1036323.77</v>
          </cell>
          <cell r="O42">
            <v>211134.43</v>
          </cell>
        </row>
        <row r="43">
          <cell r="C43">
            <v>2498725.6800000002</v>
          </cell>
          <cell r="D43">
            <v>584934.11</v>
          </cell>
          <cell r="E43">
            <v>88741.17</v>
          </cell>
          <cell r="G43">
            <v>36022.870000000003</v>
          </cell>
          <cell r="H43">
            <v>16249.92</v>
          </cell>
          <cell r="N43">
            <v>251120.57</v>
          </cell>
          <cell r="O43">
            <v>340442.09</v>
          </cell>
        </row>
        <row r="44">
          <cell r="C44">
            <v>4902032.62</v>
          </cell>
          <cell r="D44">
            <v>1147531.76</v>
          </cell>
          <cell r="E44">
            <v>174093.65</v>
          </cell>
          <cell r="G44">
            <v>70670.149999999994</v>
          </cell>
          <cell r="H44">
            <v>31879.31</v>
          </cell>
          <cell r="N44">
            <v>294832.17</v>
          </cell>
          <cell r="O44">
            <v>216796.53</v>
          </cell>
        </row>
        <row r="45">
          <cell r="C45">
            <v>24652387.699999999</v>
          </cell>
          <cell r="D45">
            <v>5770951.2199999997</v>
          </cell>
          <cell r="E45">
            <v>875519.07</v>
          </cell>
          <cell r="G45">
            <v>355401.07</v>
          </cell>
          <cell r="H45">
            <v>160321.43</v>
          </cell>
          <cell r="N45">
            <v>1133543.76</v>
          </cell>
          <cell r="O45">
            <v>217822.23</v>
          </cell>
        </row>
        <row r="46">
          <cell r="C46">
            <v>1210196.95</v>
          </cell>
          <cell r="D46">
            <v>283298.24</v>
          </cell>
          <cell r="E46">
            <v>42979.57</v>
          </cell>
          <cell r="G46">
            <v>17446.78</v>
          </cell>
          <cell r="H46">
            <v>7870.24</v>
          </cell>
          <cell r="N46">
            <v>128796.36</v>
          </cell>
          <cell r="O46">
            <v>230417.19</v>
          </cell>
        </row>
        <row r="47">
          <cell r="C47">
            <v>2294583.02</v>
          </cell>
          <cell r="D47">
            <v>537142.62</v>
          </cell>
          <cell r="E47">
            <v>81490.66</v>
          </cell>
          <cell r="G47">
            <v>33079.65</v>
          </cell>
          <cell r="H47">
            <v>14922.23</v>
          </cell>
          <cell r="N47">
            <v>133932.57</v>
          </cell>
          <cell r="O47">
            <v>132105.76999999999</v>
          </cell>
        </row>
      </sheetData>
      <sheetData sheetId="6"/>
      <sheetData sheetId="7">
        <row r="5">
          <cell r="C5">
            <v>1643422.69</v>
          </cell>
          <cell r="D5">
            <v>379310.02</v>
          </cell>
          <cell r="E5">
            <v>28022.73</v>
          </cell>
          <cell r="G5">
            <v>18913.97</v>
          </cell>
          <cell r="H5">
            <v>9993.76</v>
          </cell>
          <cell r="N5">
            <v>88246.75</v>
          </cell>
          <cell r="O5">
            <v>646370.78</v>
          </cell>
        </row>
        <row r="6">
          <cell r="C6">
            <v>2730289.5900000003</v>
          </cell>
          <cell r="D6">
            <v>630164.28</v>
          </cell>
          <cell r="E6">
            <v>46555.39</v>
          </cell>
          <cell r="G6">
            <v>31422.6</v>
          </cell>
          <cell r="H6">
            <v>16603.07</v>
          </cell>
          <cell r="N6">
            <v>168246.41999999998</v>
          </cell>
          <cell r="O6">
            <v>1041949.1799999999</v>
          </cell>
        </row>
        <row r="7">
          <cell r="C7">
            <v>16902180.890000001</v>
          </cell>
          <cell r="D7">
            <v>3901107.33</v>
          </cell>
          <cell r="E7">
            <v>288206.69</v>
          </cell>
          <cell r="G7">
            <v>194525.33</v>
          </cell>
          <cell r="H7">
            <v>102783.29</v>
          </cell>
          <cell r="N7">
            <v>723309.94</v>
          </cell>
          <cell r="O7">
            <v>1066288.49</v>
          </cell>
        </row>
        <row r="8">
          <cell r="C8">
            <v>1504772.34</v>
          </cell>
          <cell r="D8">
            <v>347308.64</v>
          </cell>
          <cell r="E8">
            <v>25658.53</v>
          </cell>
          <cell r="G8">
            <v>17318.240000000002</v>
          </cell>
          <cell r="H8">
            <v>9150.61</v>
          </cell>
          <cell r="N8">
            <v>105755.65999999999</v>
          </cell>
          <cell r="O8">
            <v>917824.17</v>
          </cell>
        </row>
        <row r="9">
          <cell r="C9">
            <v>1179819.9099999999</v>
          </cell>
          <cell r="D9">
            <v>272308.49</v>
          </cell>
          <cell r="E9">
            <v>20117.650000000001</v>
          </cell>
          <cell r="G9">
            <v>13578.43</v>
          </cell>
          <cell r="H9">
            <v>7174.57</v>
          </cell>
          <cell r="N9">
            <v>77235.8</v>
          </cell>
          <cell r="O9">
            <v>757616.24</v>
          </cell>
        </row>
        <row r="10">
          <cell r="C10">
            <v>1376846.94</v>
          </cell>
          <cell r="D10">
            <v>317782.78999999998</v>
          </cell>
          <cell r="E10">
            <v>23477.21</v>
          </cell>
          <cell r="G10">
            <v>15845.96</v>
          </cell>
          <cell r="H10">
            <v>8372.69</v>
          </cell>
          <cell r="N10">
            <v>104918.12</v>
          </cell>
          <cell r="O10">
            <v>965411.89</v>
          </cell>
        </row>
        <row r="11">
          <cell r="C11">
            <v>1967253.19</v>
          </cell>
          <cell r="D11">
            <v>454050.88</v>
          </cell>
          <cell r="E11">
            <v>33544.449999999997</v>
          </cell>
          <cell r="G11">
            <v>22640.85</v>
          </cell>
          <cell r="H11">
            <v>11962.97</v>
          </cell>
          <cell r="N11">
            <v>120918.79999999999</v>
          </cell>
          <cell r="O11">
            <v>911148.31</v>
          </cell>
        </row>
        <row r="12">
          <cell r="C12">
            <v>1176976.28</v>
          </cell>
          <cell r="D12">
            <v>271651.87</v>
          </cell>
          <cell r="E12">
            <v>20069.14</v>
          </cell>
          <cell r="G12">
            <v>13545.69</v>
          </cell>
          <cell r="H12">
            <v>7157.27</v>
          </cell>
          <cell r="N12">
            <v>138287.79999999999</v>
          </cell>
          <cell r="O12">
            <v>1473233.4</v>
          </cell>
        </row>
        <row r="13">
          <cell r="C13">
            <v>16617986.460000001</v>
          </cell>
          <cell r="D13">
            <v>3835513.33</v>
          </cell>
          <cell r="E13">
            <v>283360.71999999997</v>
          </cell>
          <cell r="G13">
            <v>191254.54</v>
          </cell>
          <cell r="H13">
            <v>101055.08</v>
          </cell>
          <cell r="N13">
            <v>654189.79</v>
          </cell>
          <cell r="O13">
            <v>1071138.98</v>
          </cell>
        </row>
        <row r="14">
          <cell r="C14">
            <v>1029511.13</v>
          </cell>
          <cell r="D14">
            <v>237616.13</v>
          </cell>
          <cell r="E14">
            <v>17554.650000000001</v>
          </cell>
          <cell r="G14">
            <v>11848.52</v>
          </cell>
          <cell r="H14">
            <v>6260.52</v>
          </cell>
          <cell r="N14">
            <v>126139.25</v>
          </cell>
          <cell r="O14">
            <v>1402195.6400000001</v>
          </cell>
        </row>
        <row r="15">
          <cell r="C15">
            <v>1490524.91</v>
          </cell>
          <cell r="D15">
            <v>344020.39</v>
          </cell>
          <cell r="E15">
            <v>25415.599999999999</v>
          </cell>
          <cell r="G15">
            <v>17154.28</v>
          </cell>
          <cell r="H15">
            <v>9063.98</v>
          </cell>
          <cell r="N15">
            <v>92353.33</v>
          </cell>
          <cell r="O15">
            <v>784728.51</v>
          </cell>
        </row>
        <row r="16">
          <cell r="C16">
            <v>3661455.9000000004</v>
          </cell>
          <cell r="D16">
            <v>845082.62</v>
          </cell>
          <cell r="E16">
            <v>62433.16</v>
          </cell>
          <cell r="G16">
            <v>42139.31</v>
          </cell>
          <cell r="H16">
            <v>22265.57</v>
          </cell>
          <cell r="N16">
            <v>213884.19</v>
          </cell>
          <cell r="O16">
            <v>1117250.8699999999</v>
          </cell>
        </row>
        <row r="17">
          <cell r="C17">
            <v>1877796.83</v>
          </cell>
          <cell r="D17">
            <v>433404.2</v>
          </cell>
          <cell r="E17">
            <v>32019.11</v>
          </cell>
          <cell r="G17">
            <v>21611.32</v>
          </cell>
          <cell r="H17">
            <v>11418.99</v>
          </cell>
          <cell r="N17">
            <v>118305.01999999999</v>
          </cell>
          <cell r="O17">
            <v>887134.21</v>
          </cell>
        </row>
        <row r="18">
          <cell r="C18">
            <v>1239157.0799999998</v>
          </cell>
          <cell r="D18">
            <v>286003.28000000003</v>
          </cell>
          <cell r="E18">
            <v>21129.4</v>
          </cell>
          <cell r="G18">
            <v>14261.31</v>
          </cell>
          <cell r="H18">
            <v>7535.39</v>
          </cell>
          <cell r="N18">
            <v>120049.76999999999</v>
          </cell>
          <cell r="O18">
            <v>1253677.5899999999</v>
          </cell>
        </row>
        <row r="19">
          <cell r="C19">
            <v>1942749.75</v>
          </cell>
          <cell r="D19">
            <v>448396.1</v>
          </cell>
          <cell r="E19">
            <v>33126.69</v>
          </cell>
          <cell r="G19">
            <v>22358.880000000001</v>
          </cell>
          <cell r="H19">
            <v>11813.99</v>
          </cell>
          <cell r="N19">
            <v>127549.09</v>
          </cell>
          <cell r="O19">
            <v>999358.95</v>
          </cell>
        </row>
        <row r="20">
          <cell r="C20">
            <v>2258580.3000000003</v>
          </cell>
          <cell r="D20">
            <v>521291.59</v>
          </cell>
          <cell r="E20">
            <v>38512.07</v>
          </cell>
          <cell r="G20">
            <v>25993.75</v>
          </cell>
          <cell r="H20">
            <v>13734.58</v>
          </cell>
          <cell r="N20">
            <v>148884.69</v>
          </cell>
          <cell r="O20">
            <v>1016261.28</v>
          </cell>
        </row>
        <row r="21">
          <cell r="C21">
            <v>1838600.5</v>
          </cell>
          <cell r="D21">
            <v>424357.33</v>
          </cell>
          <cell r="E21">
            <v>31350.74</v>
          </cell>
          <cell r="G21">
            <v>21160.21</v>
          </cell>
          <cell r="H21">
            <v>11180.63</v>
          </cell>
          <cell r="N21">
            <v>123878.70999999999</v>
          </cell>
          <cell r="O21">
            <v>959978.51</v>
          </cell>
        </row>
        <row r="22">
          <cell r="C22">
            <v>1416537.96</v>
          </cell>
          <cell r="D22">
            <v>326944.46999999997</v>
          </cell>
          <cell r="E22">
            <v>24154.06</v>
          </cell>
          <cell r="G22">
            <v>16302.8</v>
          </cell>
          <cell r="H22">
            <v>8614.07</v>
          </cell>
          <cell r="N22">
            <v>157831.35999999999</v>
          </cell>
          <cell r="O22">
            <v>1575703.8599999999</v>
          </cell>
        </row>
        <row r="23">
          <cell r="C23">
            <v>1926888.04</v>
          </cell>
          <cell r="D23">
            <v>444735.04</v>
          </cell>
          <cell r="E23">
            <v>32856.21</v>
          </cell>
          <cell r="G23">
            <v>22176.33</v>
          </cell>
          <cell r="H23">
            <v>11717.53</v>
          </cell>
          <cell r="N23">
            <v>157029.74</v>
          </cell>
          <cell r="O23">
            <v>1305140.19</v>
          </cell>
        </row>
        <row r="24">
          <cell r="C24">
            <v>1061447.8599999999</v>
          </cell>
          <cell r="D24">
            <v>244987.28</v>
          </cell>
          <cell r="E24">
            <v>18099.21</v>
          </cell>
          <cell r="G24">
            <v>12216.08</v>
          </cell>
          <cell r="H24">
            <v>6454.73</v>
          </cell>
          <cell r="N24">
            <v>83371.37</v>
          </cell>
          <cell r="O24">
            <v>889011.48</v>
          </cell>
        </row>
        <row r="25">
          <cell r="C25">
            <v>8605853.7199999988</v>
          </cell>
          <cell r="D25">
            <v>1986273.2</v>
          </cell>
          <cell r="E25">
            <v>146742.24</v>
          </cell>
          <cell r="G25">
            <v>99043.79</v>
          </cell>
          <cell r="H25">
            <v>52332.76</v>
          </cell>
          <cell r="N25">
            <v>398105.13</v>
          </cell>
          <cell r="O25">
            <v>952182.34</v>
          </cell>
        </row>
        <row r="26">
          <cell r="C26">
            <v>34946961.100000001</v>
          </cell>
          <cell r="D26">
            <v>8065932.2999999998</v>
          </cell>
          <cell r="E26">
            <v>595896.36</v>
          </cell>
          <cell r="G26">
            <v>402200.72</v>
          </cell>
          <cell r="H26">
            <v>212514.81</v>
          </cell>
          <cell r="N26">
            <v>1489581.25</v>
          </cell>
          <cell r="O26">
            <v>1066344.06</v>
          </cell>
        </row>
        <row r="27">
          <cell r="C27">
            <v>1172544.1300000001</v>
          </cell>
          <cell r="D27">
            <v>270628.89</v>
          </cell>
          <cell r="E27">
            <v>19993.57</v>
          </cell>
          <cell r="G27">
            <v>13494.67</v>
          </cell>
          <cell r="H27">
            <v>7130.32</v>
          </cell>
          <cell r="N27">
            <v>144448.97</v>
          </cell>
          <cell r="O27">
            <v>1546444.7</v>
          </cell>
        </row>
        <row r="28">
          <cell r="C28">
            <v>1238885.8999999999</v>
          </cell>
          <cell r="D28">
            <v>285941.36</v>
          </cell>
          <cell r="E28">
            <v>21124.83</v>
          </cell>
          <cell r="G28">
            <v>14258.22</v>
          </cell>
          <cell r="H28">
            <v>7533.76</v>
          </cell>
          <cell r="N28">
            <v>98573.87999999999</v>
          </cell>
          <cell r="O28">
            <v>1008195.0299999999</v>
          </cell>
        </row>
        <row r="29">
          <cell r="C29">
            <v>2851483.75</v>
          </cell>
          <cell r="D29">
            <v>658136.96</v>
          </cell>
          <cell r="E29">
            <v>48621.96</v>
          </cell>
          <cell r="G29">
            <v>32817.43</v>
          </cell>
          <cell r="H29">
            <v>17340.07</v>
          </cell>
          <cell r="N29">
            <v>132040.43</v>
          </cell>
          <cell r="O29">
            <v>676220.64</v>
          </cell>
        </row>
        <row r="30">
          <cell r="C30">
            <v>1117111.73</v>
          </cell>
          <cell r="D30">
            <v>257834.53</v>
          </cell>
          <cell r="E30">
            <v>19048.34</v>
          </cell>
          <cell r="G30">
            <v>12856.7</v>
          </cell>
          <cell r="H30">
            <v>6793.22</v>
          </cell>
          <cell r="N30">
            <v>54592.740000000005</v>
          </cell>
          <cell r="O30">
            <v>522267.83</v>
          </cell>
        </row>
        <row r="31">
          <cell r="C31">
            <v>29437404.720000003</v>
          </cell>
          <cell r="D31">
            <v>6794299.3399999999</v>
          </cell>
          <cell r="E31">
            <v>501950.43</v>
          </cell>
          <cell r="G31">
            <v>338791.84</v>
          </cell>
          <cell r="H31">
            <v>179010.83</v>
          </cell>
          <cell r="N31">
            <v>1162458.53</v>
          </cell>
          <cell r="O31">
            <v>1039553.3300000001</v>
          </cell>
        </row>
        <row r="32">
          <cell r="C32">
            <v>1124095.01</v>
          </cell>
          <cell r="D32">
            <v>259446.39999999999</v>
          </cell>
          <cell r="E32">
            <v>19167.43</v>
          </cell>
          <cell r="G32">
            <v>12937.07</v>
          </cell>
          <cell r="H32">
            <v>6835.69</v>
          </cell>
          <cell r="N32">
            <v>65749.78</v>
          </cell>
          <cell r="O32">
            <v>651751.80000000005</v>
          </cell>
        </row>
        <row r="33">
          <cell r="C33">
            <v>1779737.02</v>
          </cell>
          <cell r="D33">
            <v>410771.54</v>
          </cell>
          <cell r="E33">
            <v>30347.05</v>
          </cell>
          <cell r="G33">
            <v>20482.77</v>
          </cell>
          <cell r="H33">
            <v>10822.68</v>
          </cell>
          <cell r="N33">
            <v>138275.18</v>
          </cell>
          <cell r="O33">
            <v>1172612.71</v>
          </cell>
        </row>
        <row r="34">
          <cell r="C34">
            <v>1743982.11</v>
          </cell>
          <cell r="D34">
            <v>402519.96</v>
          </cell>
          <cell r="E34">
            <v>29737.439999999999</v>
          </cell>
          <cell r="G34">
            <v>20071.310000000001</v>
          </cell>
          <cell r="H34">
            <v>10605.28</v>
          </cell>
          <cell r="N34">
            <v>198067.03999999998</v>
          </cell>
          <cell r="O34">
            <v>1862782.66</v>
          </cell>
        </row>
        <row r="35">
          <cell r="C35">
            <v>1012630.33</v>
          </cell>
          <cell r="D35">
            <v>233720.29</v>
          </cell>
          <cell r="E35">
            <v>17266.830000000002</v>
          </cell>
          <cell r="G35">
            <v>11654.26</v>
          </cell>
          <cell r="H35">
            <v>6157.88</v>
          </cell>
          <cell r="N35">
            <v>54109.020000000004</v>
          </cell>
          <cell r="O35">
            <v>574268.75</v>
          </cell>
        </row>
        <row r="36">
          <cell r="C36">
            <v>47730344.289999999</v>
          </cell>
          <cell r="D36">
            <v>11016400.92</v>
          </cell>
          <cell r="E36">
            <v>813871.61</v>
          </cell>
          <cell r="G36">
            <v>549323.28</v>
          </cell>
          <cell r="H36">
            <v>290251.43</v>
          </cell>
          <cell r="N36">
            <v>1826479.6600000001</v>
          </cell>
          <cell r="O36">
            <v>1053922.05</v>
          </cell>
        </row>
        <row r="37">
          <cell r="C37">
            <v>9585276.1300000008</v>
          </cell>
          <cell r="D37">
            <v>2212328.87</v>
          </cell>
          <cell r="E37">
            <v>163442.82</v>
          </cell>
          <cell r="G37">
            <v>110315.86</v>
          </cell>
          <cell r="H37">
            <v>58288.69</v>
          </cell>
          <cell r="N37">
            <v>422058.34</v>
          </cell>
          <cell r="O37">
            <v>942198.86</v>
          </cell>
        </row>
        <row r="38">
          <cell r="C38">
            <v>1441674.4500000002</v>
          </cell>
          <cell r="D38">
            <v>332745.02</v>
          </cell>
          <cell r="E38">
            <v>24582.59</v>
          </cell>
          <cell r="G38">
            <v>16592.04</v>
          </cell>
          <cell r="H38">
            <v>8766.9</v>
          </cell>
          <cell r="N38">
            <v>109279.64</v>
          </cell>
          <cell r="O38">
            <v>995398.16999999993</v>
          </cell>
        </row>
        <row r="39">
          <cell r="C39">
            <v>4456816.1399999997</v>
          </cell>
          <cell r="D39">
            <v>1028654.24</v>
          </cell>
          <cell r="E39">
            <v>75995.100000000006</v>
          </cell>
          <cell r="G39">
            <v>51292.95</v>
          </cell>
          <cell r="H39">
            <v>27102.17</v>
          </cell>
          <cell r="N39">
            <v>252290.22</v>
          </cell>
          <cell r="O39">
            <v>1181884.69</v>
          </cell>
        </row>
        <row r="40">
          <cell r="C40">
            <v>972483</v>
          </cell>
          <cell r="D40">
            <v>224465.73</v>
          </cell>
          <cell r="E40">
            <v>16583.12</v>
          </cell>
          <cell r="G40">
            <v>11192.79</v>
          </cell>
          <cell r="H40">
            <v>5914.05</v>
          </cell>
          <cell r="N40">
            <v>160821.35</v>
          </cell>
          <cell r="O40">
            <v>1832309.96</v>
          </cell>
        </row>
        <row r="41">
          <cell r="C41">
            <v>2508240.35</v>
          </cell>
          <cell r="D41">
            <v>578913.30000000005</v>
          </cell>
          <cell r="E41">
            <v>42769.06</v>
          </cell>
          <cell r="G41">
            <v>28867.01</v>
          </cell>
          <cell r="H41">
            <v>15252.75</v>
          </cell>
          <cell r="N41">
            <v>158227.66</v>
          </cell>
          <cell r="O41">
            <v>1042999.66</v>
          </cell>
        </row>
        <row r="42">
          <cell r="C42">
            <v>24864764</v>
          </cell>
          <cell r="D42">
            <v>5738910.8399999999</v>
          </cell>
          <cell r="E42">
            <v>423980.26</v>
          </cell>
          <cell r="G42">
            <v>286165.81</v>
          </cell>
          <cell r="H42">
            <v>151204.29</v>
          </cell>
          <cell r="N42">
            <v>935875.81</v>
          </cell>
          <cell r="O42">
            <v>1059805.54</v>
          </cell>
        </row>
        <row r="43">
          <cell r="C43">
            <v>2672215.04</v>
          </cell>
          <cell r="D43">
            <v>616760.39</v>
          </cell>
          <cell r="E43">
            <v>45565.13</v>
          </cell>
          <cell r="G43">
            <v>30754.22</v>
          </cell>
          <cell r="H43">
            <v>16249.92</v>
          </cell>
          <cell r="N43">
            <v>226780.16000000003</v>
          </cell>
          <cell r="O43">
            <v>1708875.33</v>
          </cell>
        </row>
        <row r="44">
          <cell r="C44">
            <v>5242386.3499999996</v>
          </cell>
          <cell r="D44">
            <v>1209968.99</v>
          </cell>
          <cell r="E44">
            <v>89390.3</v>
          </cell>
          <cell r="G44">
            <v>60334.05</v>
          </cell>
          <cell r="H44">
            <v>31879.31</v>
          </cell>
          <cell r="N44">
            <v>266254.92</v>
          </cell>
          <cell r="O44">
            <v>1088226.8899999999</v>
          </cell>
        </row>
        <row r="45">
          <cell r="C45">
            <v>26364031.059999999</v>
          </cell>
          <cell r="D45">
            <v>6084948.8099999996</v>
          </cell>
          <cell r="E45">
            <v>449544.91</v>
          </cell>
          <cell r="G45">
            <v>303420.69</v>
          </cell>
          <cell r="H45">
            <v>160321.43</v>
          </cell>
          <cell r="N45">
            <v>1023672.54</v>
          </cell>
          <cell r="O45">
            <v>1093375.49</v>
          </cell>
        </row>
        <row r="46">
          <cell r="C46">
            <v>1294222.28</v>
          </cell>
          <cell r="D46">
            <v>298712.5</v>
          </cell>
          <cell r="E46">
            <v>22068.33</v>
          </cell>
          <cell r="G46">
            <v>14895.04</v>
          </cell>
          <cell r="H46">
            <v>7870.24</v>
          </cell>
          <cell r="N46">
            <v>116312.48999999999</v>
          </cell>
          <cell r="O46">
            <v>1156596.8700000001</v>
          </cell>
        </row>
        <row r="47">
          <cell r="C47">
            <v>2453898.2400000002</v>
          </cell>
          <cell r="D47">
            <v>566368.56000000006</v>
          </cell>
          <cell r="E47">
            <v>41842.28</v>
          </cell>
          <cell r="G47">
            <v>28241.48</v>
          </cell>
          <cell r="H47">
            <v>14922.23</v>
          </cell>
          <cell r="N47">
            <v>120950.86</v>
          </cell>
          <cell r="O47">
            <v>663115.11</v>
          </cell>
        </row>
      </sheetData>
      <sheetData sheetId="8"/>
      <sheetData sheetId="9">
        <row r="5">
          <cell r="C5">
            <v>1878796.74</v>
          </cell>
          <cell r="D5">
            <v>422464.5</v>
          </cell>
          <cell r="E5">
            <v>40652.730000000003</v>
          </cell>
          <cell r="G5">
            <v>23409.68</v>
          </cell>
          <cell r="H5">
            <v>9993.76</v>
          </cell>
          <cell r="N5">
            <v>98869.95</v>
          </cell>
          <cell r="O5">
            <v>128769.97</v>
          </cell>
        </row>
        <row r="6">
          <cell r="C6">
            <v>3121326.73</v>
          </cell>
          <cell r="D6">
            <v>701858.7</v>
          </cell>
          <cell r="E6">
            <v>67538.149999999994</v>
          </cell>
          <cell r="G6">
            <v>38891.519999999997</v>
          </cell>
          <cell r="H6">
            <v>16603.07</v>
          </cell>
          <cell r="N6">
            <v>188500.05</v>
          </cell>
          <cell r="O6">
            <v>207577.08</v>
          </cell>
        </row>
        <row r="7">
          <cell r="C7">
            <v>19322942.530000001</v>
          </cell>
          <cell r="D7">
            <v>4344940.2</v>
          </cell>
          <cell r="E7">
            <v>418103</v>
          </cell>
          <cell r="G7">
            <v>240762.6</v>
          </cell>
          <cell r="H7">
            <v>102783.29</v>
          </cell>
          <cell r="N7">
            <v>810382.57</v>
          </cell>
          <cell r="O7">
            <v>212425.96</v>
          </cell>
        </row>
        <row r="8">
          <cell r="C8">
            <v>1720288.63</v>
          </cell>
          <cell r="D8">
            <v>386822.29</v>
          </cell>
          <cell r="E8">
            <v>37222.959999999999</v>
          </cell>
          <cell r="G8">
            <v>21434.67</v>
          </cell>
          <cell r="H8">
            <v>9150.61</v>
          </cell>
          <cell r="N8">
            <v>118486.62</v>
          </cell>
          <cell r="O8">
            <v>182848.9</v>
          </cell>
        </row>
        <row r="9">
          <cell r="C9">
            <v>1348795.9100000001</v>
          </cell>
          <cell r="D9">
            <v>303289.3</v>
          </cell>
          <cell r="E9">
            <v>29184.79</v>
          </cell>
          <cell r="G9">
            <v>16805.919999999998</v>
          </cell>
          <cell r="H9">
            <v>7174.57</v>
          </cell>
          <cell r="N9">
            <v>86533.5</v>
          </cell>
          <cell r="O9">
            <v>150932.28</v>
          </cell>
        </row>
        <row r="10">
          <cell r="C10">
            <v>1574041.52</v>
          </cell>
          <cell r="D10">
            <v>353937.25</v>
          </cell>
          <cell r="E10">
            <v>34058.519999999997</v>
          </cell>
          <cell r="G10">
            <v>19612.43</v>
          </cell>
          <cell r="H10">
            <v>8372.69</v>
          </cell>
          <cell r="N10">
            <v>117548.24</v>
          </cell>
          <cell r="O10">
            <v>192329.33</v>
          </cell>
        </row>
        <row r="11">
          <cell r="C11">
            <v>2249006.83</v>
          </cell>
          <cell r="D11">
            <v>505708.7</v>
          </cell>
          <cell r="E11">
            <v>48663.11</v>
          </cell>
          <cell r="G11">
            <v>28022.42</v>
          </cell>
          <cell r="H11">
            <v>11962.97</v>
          </cell>
          <cell r="N11">
            <v>135475.09</v>
          </cell>
          <cell r="O11">
            <v>181518.94</v>
          </cell>
        </row>
        <row r="12">
          <cell r="C12">
            <v>1345544.99</v>
          </cell>
          <cell r="D12">
            <v>302557.98</v>
          </cell>
          <cell r="E12">
            <v>29114.42</v>
          </cell>
          <cell r="G12">
            <v>16765.400000000001</v>
          </cell>
          <cell r="H12">
            <v>7157.27</v>
          </cell>
          <cell r="N12">
            <v>154934.99000000002</v>
          </cell>
          <cell r="O12">
            <v>293497.51</v>
          </cell>
        </row>
        <row r="13">
          <cell r="C13">
            <v>18998045.259999998</v>
          </cell>
          <cell r="D13">
            <v>4271883.49</v>
          </cell>
          <cell r="E13">
            <v>411072.93</v>
          </cell>
          <cell r="G13">
            <v>236714.37</v>
          </cell>
          <cell r="H13">
            <v>101055.08</v>
          </cell>
          <cell r="N13">
            <v>732941.66</v>
          </cell>
          <cell r="O13">
            <v>213392.27</v>
          </cell>
        </row>
        <row r="14">
          <cell r="C14">
            <v>1176959.6199999999</v>
          </cell>
          <cell r="D14">
            <v>264649.96000000002</v>
          </cell>
          <cell r="E14">
            <v>25466.62</v>
          </cell>
          <cell r="G14">
            <v>14664.83</v>
          </cell>
          <cell r="H14">
            <v>6260.52</v>
          </cell>
          <cell r="N14">
            <v>141323.98000000001</v>
          </cell>
          <cell r="O14">
            <v>279345.37</v>
          </cell>
        </row>
        <row r="15">
          <cell r="C15">
            <v>1704000.6500000001</v>
          </cell>
          <cell r="D15">
            <v>383159.93</v>
          </cell>
          <cell r="E15">
            <v>36870.550000000003</v>
          </cell>
          <cell r="G15">
            <v>21231.73</v>
          </cell>
          <cell r="H15">
            <v>9063.98</v>
          </cell>
          <cell r="N15">
            <v>103470.89000000001</v>
          </cell>
          <cell r="O15">
            <v>156333.59</v>
          </cell>
        </row>
        <row r="16">
          <cell r="C16">
            <v>4185856.4000000004</v>
          </cell>
          <cell r="D16">
            <v>941228.51</v>
          </cell>
          <cell r="E16">
            <v>90572.12</v>
          </cell>
          <cell r="G16">
            <v>52155.519999999997</v>
          </cell>
          <cell r="H16">
            <v>22265.57</v>
          </cell>
          <cell r="N16">
            <v>239631.72999999998</v>
          </cell>
          <cell r="O16">
            <v>222578.68</v>
          </cell>
        </row>
        <row r="17">
          <cell r="C17">
            <v>2146738.37</v>
          </cell>
          <cell r="D17">
            <v>482713.02</v>
          </cell>
          <cell r="E17">
            <v>46450.3</v>
          </cell>
          <cell r="G17">
            <v>26748.18</v>
          </cell>
          <cell r="H17">
            <v>11418.99</v>
          </cell>
          <cell r="N17">
            <v>132546.66</v>
          </cell>
          <cell r="O17">
            <v>176734.85</v>
          </cell>
        </row>
        <row r="18">
          <cell r="C18">
            <v>1416631.4500000002</v>
          </cell>
          <cell r="D18">
            <v>318542.15999999997</v>
          </cell>
          <cell r="E18">
            <v>30652.54</v>
          </cell>
          <cell r="G18">
            <v>17651.12</v>
          </cell>
          <cell r="H18">
            <v>7535.39</v>
          </cell>
          <cell r="N18">
            <v>134501.46</v>
          </cell>
          <cell r="O18">
            <v>249757.61</v>
          </cell>
        </row>
        <row r="19">
          <cell r="C19">
            <v>2220993.98</v>
          </cell>
          <cell r="D19">
            <v>499410.57</v>
          </cell>
          <cell r="E19">
            <v>48057.06</v>
          </cell>
          <cell r="G19">
            <v>27673.43</v>
          </cell>
          <cell r="H19">
            <v>11813.99</v>
          </cell>
          <cell r="N19">
            <v>142903.54999999999</v>
          </cell>
          <cell r="O19">
            <v>199092.26</v>
          </cell>
        </row>
        <row r="20">
          <cell r="C20">
            <v>2582058.36</v>
          </cell>
          <cell r="D20">
            <v>580599.44999999995</v>
          </cell>
          <cell r="E20">
            <v>55869.67</v>
          </cell>
          <cell r="G20">
            <v>32172.28</v>
          </cell>
          <cell r="H20">
            <v>13734.58</v>
          </cell>
          <cell r="N20">
            <v>166807.56</v>
          </cell>
          <cell r="O20">
            <v>202459.54</v>
          </cell>
        </row>
        <row r="21">
          <cell r="C21">
            <v>2101928.27</v>
          </cell>
          <cell r="D21">
            <v>472636.88</v>
          </cell>
          <cell r="E21">
            <v>45480.69</v>
          </cell>
          <cell r="G21">
            <v>26189.84</v>
          </cell>
          <cell r="H21">
            <v>11180.63</v>
          </cell>
          <cell r="N21">
            <v>138791.32</v>
          </cell>
          <cell r="O21">
            <v>191246.89</v>
          </cell>
        </row>
        <row r="22">
          <cell r="C22">
            <v>1619417.16</v>
          </cell>
          <cell r="D22">
            <v>364141.27</v>
          </cell>
          <cell r="E22">
            <v>35040.43</v>
          </cell>
          <cell r="G22">
            <v>20177.86</v>
          </cell>
          <cell r="H22">
            <v>8614.07</v>
          </cell>
          <cell r="N22">
            <v>176831.22</v>
          </cell>
          <cell r="O22">
            <v>313911.67</v>
          </cell>
        </row>
        <row r="23">
          <cell r="C23">
            <v>2202860.5300000003</v>
          </cell>
          <cell r="D23">
            <v>495332.99</v>
          </cell>
          <cell r="E23">
            <v>47664.68</v>
          </cell>
          <cell r="G23">
            <v>27447.48</v>
          </cell>
          <cell r="H23">
            <v>11717.53</v>
          </cell>
          <cell r="N23">
            <v>175933.11</v>
          </cell>
          <cell r="O23">
            <v>260009.99</v>
          </cell>
        </row>
        <row r="24">
          <cell r="C24">
            <v>1213470.4000000001</v>
          </cell>
          <cell r="D24">
            <v>272859.71999999997</v>
          </cell>
          <cell r="E24">
            <v>26256.63</v>
          </cell>
          <cell r="G24">
            <v>15119.75</v>
          </cell>
          <cell r="H24">
            <v>6454.73</v>
          </cell>
          <cell r="N24">
            <v>93407.67</v>
          </cell>
          <cell r="O24">
            <v>177108.84</v>
          </cell>
        </row>
        <row r="25">
          <cell r="C25">
            <v>9838400.0399999991</v>
          </cell>
          <cell r="D25">
            <v>2212253.4700000002</v>
          </cell>
          <cell r="E25">
            <v>212879.75</v>
          </cell>
          <cell r="G25">
            <v>122585.79</v>
          </cell>
          <cell r="H25">
            <v>52332.76</v>
          </cell>
          <cell r="N25">
            <v>446029.33999999997</v>
          </cell>
          <cell r="O25">
            <v>189693.74</v>
          </cell>
        </row>
        <row r="26">
          <cell r="C26">
            <v>39952129.620000005</v>
          </cell>
          <cell r="D26">
            <v>8983601.4499999993</v>
          </cell>
          <cell r="E26">
            <v>864470.05</v>
          </cell>
          <cell r="G26">
            <v>497800.93</v>
          </cell>
          <cell r="H26">
            <v>212514.81</v>
          </cell>
          <cell r="N26">
            <v>1668898.22</v>
          </cell>
          <cell r="O26">
            <v>212437.03</v>
          </cell>
        </row>
        <row r="27">
          <cell r="C27">
            <v>1340478.05</v>
          </cell>
          <cell r="D27">
            <v>301418.61</v>
          </cell>
          <cell r="E27">
            <v>29004.78</v>
          </cell>
          <cell r="G27">
            <v>16702.259999999998</v>
          </cell>
          <cell r="H27">
            <v>7130.32</v>
          </cell>
          <cell r="N27">
            <v>161837.85</v>
          </cell>
          <cell r="O27">
            <v>308082.65999999997</v>
          </cell>
        </row>
        <row r="28">
          <cell r="C28">
            <v>1416321.43</v>
          </cell>
          <cell r="D28">
            <v>318473.2</v>
          </cell>
          <cell r="E28">
            <v>30645.9</v>
          </cell>
          <cell r="G28">
            <v>17647.29</v>
          </cell>
          <cell r="H28">
            <v>7533.76</v>
          </cell>
          <cell r="N28">
            <v>110440.28</v>
          </cell>
          <cell r="O28">
            <v>200852.58</v>
          </cell>
        </row>
        <row r="29">
          <cell r="C29">
            <v>3259878.56</v>
          </cell>
          <cell r="D29">
            <v>733013.85</v>
          </cell>
          <cell r="E29">
            <v>70536.13</v>
          </cell>
          <cell r="G29">
            <v>40617.89</v>
          </cell>
          <cell r="H29">
            <v>17340.07</v>
          </cell>
          <cell r="N29">
            <v>147935.56</v>
          </cell>
          <cell r="O29">
            <v>134716.65</v>
          </cell>
        </row>
        <row r="30">
          <cell r="C30">
            <v>1277106.55</v>
          </cell>
          <cell r="D30">
            <v>287168.62</v>
          </cell>
          <cell r="E30">
            <v>27633.54</v>
          </cell>
          <cell r="G30">
            <v>15912.64</v>
          </cell>
          <cell r="H30">
            <v>6793.22</v>
          </cell>
          <cell r="N30">
            <v>61164.649999999994</v>
          </cell>
          <cell r="O30">
            <v>104046.18</v>
          </cell>
        </row>
        <row r="31">
          <cell r="C31">
            <v>33653484.339999996</v>
          </cell>
          <cell r="D31">
            <v>7567293.54</v>
          </cell>
          <cell r="E31">
            <v>728182.2</v>
          </cell>
          <cell r="G31">
            <v>419320.23</v>
          </cell>
          <cell r="H31">
            <v>179010.83</v>
          </cell>
          <cell r="N31">
            <v>1302396.2</v>
          </cell>
          <cell r="O31">
            <v>207099.78</v>
          </cell>
        </row>
        <row r="32">
          <cell r="C32">
            <v>1285089.98</v>
          </cell>
          <cell r="D32">
            <v>288963.88</v>
          </cell>
          <cell r="E32">
            <v>27806.29</v>
          </cell>
          <cell r="G32">
            <v>16012.12</v>
          </cell>
          <cell r="H32">
            <v>6835.69</v>
          </cell>
          <cell r="N32">
            <v>73664.78</v>
          </cell>
          <cell r="O32">
            <v>129841.97</v>
          </cell>
        </row>
        <row r="33">
          <cell r="C33">
            <v>2034634.26</v>
          </cell>
          <cell r="D33">
            <v>457505.43</v>
          </cell>
          <cell r="E33">
            <v>44024.63</v>
          </cell>
          <cell r="G33">
            <v>25351.37</v>
          </cell>
          <cell r="H33">
            <v>10822.68</v>
          </cell>
          <cell r="N33">
            <v>154920.85999999999</v>
          </cell>
          <cell r="O33">
            <v>233607.87</v>
          </cell>
        </row>
        <row r="34">
          <cell r="C34">
            <v>1993758.47</v>
          </cell>
          <cell r="D34">
            <v>448315.06</v>
          </cell>
          <cell r="E34">
            <v>43140.26</v>
          </cell>
          <cell r="G34">
            <v>24842.11</v>
          </cell>
          <cell r="H34">
            <v>10605.28</v>
          </cell>
          <cell r="N34">
            <v>221910.5</v>
          </cell>
          <cell r="O34">
            <v>371103.5</v>
          </cell>
        </row>
        <row r="35">
          <cell r="C35">
            <v>1157661.1300000001</v>
          </cell>
          <cell r="D35">
            <v>260310.88</v>
          </cell>
          <cell r="E35">
            <v>25049.08</v>
          </cell>
          <cell r="G35">
            <v>14424.39</v>
          </cell>
          <cell r="H35">
            <v>6157.88</v>
          </cell>
          <cell r="N35">
            <v>60622.689999999995</v>
          </cell>
          <cell r="O35">
            <v>114405.8</v>
          </cell>
        </row>
        <row r="36">
          <cell r="C36">
            <v>54566372.530000001</v>
          </cell>
          <cell r="D36">
            <v>12269747.83</v>
          </cell>
          <cell r="E36">
            <v>1180687.8999999999</v>
          </cell>
          <cell r="G36">
            <v>679893.49</v>
          </cell>
          <cell r="H36">
            <v>290251.43</v>
          </cell>
          <cell r="N36">
            <v>2046352.85</v>
          </cell>
          <cell r="O36">
            <v>209962.33</v>
          </cell>
        </row>
        <row r="37">
          <cell r="C37">
            <v>10958097.129999999</v>
          </cell>
          <cell r="D37">
            <v>2464027.7200000002</v>
          </cell>
          <cell r="E37">
            <v>237107.38</v>
          </cell>
          <cell r="G37">
            <v>136537.15</v>
          </cell>
          <cell r="H37">
            <v>58288.69</v>
          </cell>
          <cell r="N37">
            <v>472866.05</v>
          </cell>
          <cell r="O37">
            <v>187704.83</v>
          </cell>
        </row>
        <row r="38">
          <cell r="C38">
            <v>1648153.74</v>
          </cell>
          <cell r="D38">
            <v>370601.75</v>
          </cell>
          <cell r="E38">
            <v>35662.1</v>
          </cell>
          <cell r="G38">
            <v>20535.849999999999</v>
          </cell>
          <cell r="H38">
            <v>8766.9</v>
          </cell>
          <cell r="N38">
            <v>122434.81999999999</v>
          </cell>
          <cell r="O38">
            <v>198303.19</v>
          </cell>
        </row>
        <row r="39">
          <cell r="C39">
            <v>5095129.5999999996</v>
          </cell>
          <cell r="D39">
            <v>1145685.26</v>
          </cell>
          <cell r="E39">
            <v>110246.5</v>
          </cell>
          <cell r="G39">
            <v>63484.92</v>
          </cell>
          <cell r="H39">
            <v>27102.17</v>
          </cell>
          <cell r="N39">
            <v>282661.11</v>
          </cell>
          <cell r="O39">
            <v>235455.03</v>
          </cell>
        </row>
        <row r="40">
          <cell r="C40">
            <v>1111763.6700000002</v>
          </cell>
          <cell r="D40">
            <v>250003.42</v>
          </cell>
          <cell r="E40">
            <v>24057.22</v>
          </cell>
          <cell r="G40">
            <v>13853.23</v>
          </cell>
          <cell r="H40">
            <v>5914.05</v>
          </cell>
          <cell r="N40">
            <v>180181.15</v>
          </cell>
          <cell r="O40">
            <v>365032.73</v>
          </cell>
        </row>
        <row r="41">
          <cell r="C41">
            <v>2867475.1799999997</v>
          </cell>
          <cell r="D41">
            <v>644776.85</v>
          </cell>
          <cell r="E41">
            <v>62045.3</v>
          </cell>
          <cell r="G41">
            <v>35728.49</v>
          </cell>
          <cell r="H41">
            <v>15252.75</v>
          </cell>
          <cell r="N41">
            <v>177275.22999999998</v>
          </cell>
          <cell r="O41">
            <v>207786.36</v>
          </cell>
        </row>
        <row r="42">
          <cell r="C42">
            <v>28425941.559999999</v>
          </cell>
          <cell r="D42">
            <v>6391832.4400000004</v>
          </cell>
          <cell r="E42">
            <v>615070.43999999994</v>
          </cell>
          <cell r="G42">
            <v>354185.36</v>
          </cell>
          <cell r="H42">
            <v>151204.29</v>
          </cell>
          <cell r="N42">
            <v>1048537.27</v>
          </cell>
          <cell r="O42">
            <v>211134.43</v>
          </cell>
        </row>
        <row r="43">
          <cell r="C43">
            <v>3054934.64</v>
          </cell>
          <cell r="D43">
            <v>686929.83</v>
          </cell>
          <cell r="E43">
            <v>66101.58</v>
          </cell>
          <cell r="G43">
            <v>38064.28</v>
          </cell>
          <cell r="H43">
            <v>16249.92</v>
          </cell>
          <cell r="N43">
            <v>254080.13</v>
          </cell>
          <cell r="O43">
            <v>340442.09</v>
          </cell>
        </row>
        <row r="44">
          <cell r="C44">
            <v>5993210.6499999994</v>
          </cell>
          <cell r="D44">
            <v>1347628.36</v>
          </cell>
          <cell r="E44">
            <v>129678.99</v>
          </cell>
          <cell r="G44">
            <v>74675.02</v>
          </cell>
          <cell r="H44">
            <v>31879.31</v>
          </cell>
          <cell r="N44">
            <v>298306.89</v>
          </cell>
          <cell r="O44">
            <v>216796.53</v>
          </cell>
        </row>
        <row r="45">
          <cell r="C45">
            <v>30139936.419999998</v>
          </cell>
          <cell r="D45">
            <v>6777239.4900000002</v>
          </cell>
          <cell r="E45">
            <v>652157.22</v>
          </cell>
          <cell r="G45">
            <v>375541.61</v>
          </cell>
          <cell r="H45">
            <v>160321.43</v>
          </cell>
          <cell r="N45">
            <v>1146903.05</v>
          </cell>
          <cell r="O45">
            <v>217822.23</v>
          </cell>
        </row>
        <row r="46">
          <cell r="C46">
            <v>1479583.21</v>
          </cell>
          <cell r="D46">
            <v>332697.32</v>
          </cell>
          <cell r="E46">
            <v>32014.65</v>
          </cell>
          <cell r="G46">
            <v>18435.48</v>
          </cell>
          <cell r="H46">
            <v>7870.24</v>
          </cell>
          <cell r="N46">
            <v>130314.28</v>
          </cell>
          <cell r="O46">
            <v>230417.19</v>
          </cell>
        </row>
        <row r="47">
          <cell r="C47">
            <v>2805350.11</v>
          </cell>
          <cell r="D47">
            <v>630804.87</v>
          </cell>
          <cell r="E47">
            <v>60700.81</v>
          </cell>
          <cell r="G47">
            <v>34954.269999999997</v>
          </cell>
          <cell r="H47">
            <v>14922.23</v>
          </cell>
          <cell r="N47">
            <v>135511.02000000002</v>
          </cell>
          <cell r="O47">
            <v>132105.76999999999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 2018"/>
      <sheetName val="FEBRERO+NVOS FDOS"/>
      <sheetName val="MARZO 2018"/>
      <sheetName val="MARZO+FONDOS"/>
      <sheetName val="ABRIL 2018"/>
      <sheetName val="ABRIL+FONDOS "/>
      <sheetName val="MAYO 2018"/>
      <sheetName val="MAYO+FONDOS"/>
      <sheetName val="JUNIO 2018"/>
      <sheetName val="JUNIO+FONDOS"/>
      <sheetName val="ACUM ENE-MAY'18"/>
      <sheetName val="ACUM ENE-MAY'18 CON PORCEN 2018"/>
      <sheetName val="JULIO 2018"/>
      <sheetName val="JUL 1ER AJ CUATRIM'18"/>
      <sheetName val="JULIO+NVOS FDOS+DIF COEF"/>
      <sheetName val="JULIO PROPIOS"/>
      <sheetName val="dif cambio FEPM-9 11-FISC"/>
      <sheetName val="JUL+AJ+FDOS+DIF CAM COEF-PR (2"/>
      <sheetName val="RESUMEN JULIO'18"/>
    </sheetNames>
    <sheetDataSet>
      <sheetData sheetId="0"/>
      <sheetData sheetId="1">
        <row r="5">
          <cell r="C5">
            <v>1481183.5399999998</v>
          </cell>
          <cell r="D5">
            <v>349821.45</v>
          </cell>
          <cell r="E5">
            <v>32522.36</v>
          </cell>
          <cell r="G5">
            <v>24173.82</v>
          </cell>
          <cell r="H5">
            <v>10026.19</v>
          </cell>
          <cell r="O5">
            <v>335831.22</v>
          </cell>
        </row>
        <row r="6">
          <cell r="C6">
            <v>2473857.9699999997</v>
          </cell>
          <cell r="D6">
            <v>584268.28</v>
          </cell>
          <cell r="E6">
            <v>54318.52</v>
          </cell>
          <cell r="G6">
            <v>40374.879999999997</v>
          </cell>
          <cell r="H6">
            <v>16745.63</v>
          </cell>
          <cell r="O6">
            <v>193564.22</v>
          </cell>
        </row>
        <row r="7">
          <cell r="C7">
            <v>15125283.439999999</v>
          </cell>
          <cell r="D7">
            <v>3572244.12</v>
          </cell>
          <cell r="E7">
            <v>332106.03999999998</v>
          </cell>
          <cell r="G7">
            <v>246853.92</v>
          </cell>
          <cell r="H7">
            <v>102383.61</v>
          </cell>
          <cell r="O7">
            <v>183475.09</v>
          </cell>
        </row>
        <row r="8">
          <cell r="C8">
            <v>1362871.71</v>
          </cell>
          <cell r="D8">
            <v>321878.62</v>
          </cell>
          <cell r="E8">
            <v>29924.560000000001</v>
          </cell>
          <cell r="G8">
            <v>22242.880000000001</v>
          </cell>
          <cell r="H8">
            <v>9225.32</v>
          </cell>
          <cell r="O8">
            <v>211282.94</v>
          </cell>
        </row>
        <row r="9">
          <cell r="C9">
            <v>1066725.1000000001</v>
          </cell>
          <cell r="D9">
            <v>251936.15</v>
          </cell>
          <cell r="E9">
            <v>23422.12</v>
          </cell>
          <cell r="G9">
            <v>17409.62</v>
          </cell>
          <cell r="H9">
            <v>7220.71</v>
          </cell>
          <cell r="O9">
            <v>200501.84</v>
          </cell>
        </row>
        <row r="10">
          <cell r="C10">
            <v>1237197.48</v>
          </cell>
          <cell r="D10">
            <v>292197.28999999998</v>
          </cell>
          <cell r="E10">
            <v>27165.13</v>
          </cell>
          <cell r="G10">
            <v>20191.8</v>
          </cell>
          <cell r="H10">
            <v>8374.6299999999992</v>
          </cell>
          <cell r="O10">
            <v>194088.46</v>
          </cell>
        </row>
        <row r="11">
          <cell r="C11">
            <v>1817530.81</v>
          </cell>
          <cell r="D11">
            <v>429258.65</v>
          </cell>
          <cell r="E11">
            <v>39907.519999999997</v>
          </cell>
          <cell r="G11">
            <v>29663.200000000001</v>
          </cell>
          <cell r="H11">
            <v>12302.92</v>
          </cell>
          <cell r="O11">
            <v>191456.07</v>
          </cell>
        </row>
        <row r="12">
          <cell r="C12">
            <v>1049541.03</v>
          </cell>
          <cell r="D12">
            <v>247877.48</v>
          </cell>
          <cell r="E12">
            <v>23044.79</v>
          </cell>
          <cell r="G12">
            <v>17129.16</v>
          </cell>
          <cell r="H12">
            <v>7104.38</v>
          </cell>
          <cell r="O12">
            <v>117587.05</v>
          </cell>
        </row>
        <row r="13">
          <cell r="C13">
            <v>14872365.280000001</v>
          </cell>
          <cell r="D13">
            <v>3512510.28</v>
          </cell>
          <cell r="E13">
            <v>326552.68</v>
          </cell>
          <cell r="G13">
            <v>242726.12</v>
          </cell>
          <cell r="H13">
            <v>100671.59</v>
          </cell>
          <cell r="O13">
            <v>199579.26</v>
          </cell>
        </row>
        <row r="14">
          <cell r="C14">
            <v>927284.40999999992</v>
          </cell>
          <cell r="D14">
            <v>219003.14</v>
          </cell>
          <cell r="E14">
            <v>20360.38</v>
          </cell>
          <cell r="G14">
            <v>15133.84</v>
          </cell>
          <cell r="H14">
            <v>6276.82</v>
          </cell>
          <cell r="O14">
            <v>168132.9</v>
          </cell>
        </row>
        <row r="15">
          <cell r="C15">
            <v>1348969.98</v>
          </cell>
          <cell r="D15">
            <v>318594.92</v>
          </cell>
          <cell r="E15">
            <v>29619.279999999999</v>
          </cell>
          <cell r="G15">
            <v>22015.97</v>
          </cell>
          <cell r="H15">
            <v>9131.2099999999991</v>
          </cell>
          <cell r="O15">
            <v>316519.81</v>
          </cell>
        </row>
        <row r="16">
          <cell r="C16">
            <v>3309517.64</v>
          </cell>
          <cell r="D16">
            <v>781632.11</v>
          </cell>
          <cell r="E16">
            <v>72667.14</v>
          </cell>
          <cell r="G16">
            <v>54013.37</v>
          </cell>
          <cell r="H16">
            <v>22402.25</v>
          </cell>
          <cell r="O16">
            <v>192894.84</v>
          </cell>
        </row>
        <row r="17">
          <cell r="C17">
            <v>1684780.8900000001</v>
          </cell>
          <cell r="D17">
            <v>397905.23</v>
          </cell>
          <cell r="E17">
            <v>36992.639999999999</v>
          </cell>
          <cell r="G17">
            <v>27496.57</v>
          </cell>
          <cell r="H17">
            <v>11404.31</v>
          </cell>
          <cell r="O17">
            <v>254120.31</v>
          </cell>
        </row>
        <row r="18">
          <cell r="C18">
            <v>1109525.22</v>
          </cell>
          <cell r="D18">
            <v>262043.98</v>
          </cell>
          <cell r="E18">
            <v>24361.83</v>
          </cell>
          <cell r="G18">
            <v>18108.11</v>
          </cell>
          <cell r="H18">
            <v>7510.41</v>
          </cell>
          <cell r="O18">
            <v>172892.19</v>
          </cell>
        </row>
        <row r="19">
          <cell r="C19">
            <v>1713822.2000000002</v>
          </cell>
          <cell r="D19">
            <v>404765.53</v>
          </cell>
          <cell r="E19">
            <v>37630.43</v>
          </cell>
          <cell r="G19">
            <v>27970.639999999999</v>
          </cell>
          <cell r="H19">
            <v>11600.93</v>
          </cell>
          <cell r="O19">
            <v>181450.86</v>
          </cell>
        </row>
        <row r="20">
          <cell r="C20">
            <v>2038078.3699999999</v>
          </cell>
          <cell r="D20">
            <v>481347.14</v>
          </cell>
          <cell r="E20">
            <v>44750.1</v>
          </cell>
          <cell r="G20">
            <v>33262.68</v>
          </cell>
          <cell r="H20">
            <v>13795.83</v>
          </cell>
          <cell r="O20">
            <v>210292.01</v>
          </cell>
        </row>
        <row r="21">
          <cell r="C21">
            <v>1664756.34</v>
          </cell>
          <cell r="D21">
            <v>393177.14</v>
          </cell>
          <cell r="E21">
            <v>36553.07</v>
          </cell>
          <cell r="G21">
            <v>27169.84</v>
          </cell>
          <cell r="H21">
            <v>11268.8</v>
          </cell>
          <cell r="O21">
            <v>178876.58</v>
          </cell>
        </row>
        <row r="22">
          <cell r="C22">
            <v>1280584.05</v>
          </cell>
          <cell r="D22">
            <v>302444.45</v>
          </cell>
          <cell r="E22">
            <v>28117.8</v>
          </cell>
          <cell r="G22">
            <v>20899.919999999998</v>
          </cell>
          <cell r="H22">
            <v>8668.32</v>
          </cell>
          <cell r="O22">
            <v>125902.22</v>
          </cell>
        </row>
        <row r="23">
          <cell r="C23">
            <v>1734794.27</v>
          </cell>
          <cell r="D23">
            <v>409718.35</v>
          </cell>
          <cell r="E23">
            <v>38090.89</v>
          </cell>
          <cell r="G23">
            <v>28312.9</v>
          </cell>
          <cell r="H23">
            <v>11742.88</v>
          </cell>
          <cell r="O23">
            <v>151033.03</v>
          </cell>
        </row>
        <row r="24">
          <cell r="C24">
            <v>954183.27999999991</v>
          </cell>
          <cell r="D24">
            <v>225356.48</v>
          </cell>
          <cell r="E24">
            <v>20951.05</v>
          </cell>
          <cell r="G24">
            <v>15572.88</v>
          </cell>
          <cell r="H24">
            <v>6458.91</v>
          </cell>
          <cell r="O24">
            <v>197820.22</v>
          </cell>
        </row>
        <row r="25">
          <cell r="C25">
            <v>7787715.1400000006</v>
          </cell>
          <cell r="D25">
            <v>1839278.43</v>
          </cell>
          <cell r="E25">
            <v>170994.89</v>
          </cell>
          <cell r="G25">
            <v>127100.24</v>
          </cell>
          <cell r="H25">
            <v>52715.31</v>
          </cell>
          <cell r="O25">
            <v>194155.44</v>
          </cell>
        </row>
        <row r="26">
          <cell r="C26">
            <v>31440033.219999999</v>
          </cell>
          <cell r="D26">
            <v>7425413.1600000001</v>
          </cell>
          <cell r="E26">
            <v>690329.24</v>
          </cell>
          <cell r="G26">
            <v>513120.69</v>
          </cell>
          <cell r="H26">
            <v>212818.77</v>
          </cell>
          <cell r="O26">
            <v>216740.98</v>
          </cell>
        </row>
        <row r="27">
          <cell r="C27">
            <v>1058597.1100000001</v>
          </cell>
          <cell r="D27">
            <v>250016.21</v>
          </cell>
          <cell r="E27">
            <v>23243.62</v>
          </cell>
          <cell r="G27">
            <v>17276.95</v>
          </cell>
          <cell r="H27">
            <v>7165.68</v>
          </cell>
          <cell r="O27">
            <v>197486.58</v>
          </cell>
        </row>
        <row r="28">
          <cell r="C28">
            <v>1110648.5499999998</v>
          </cell>
          <cell r="D28">
            <v>262309.02</v>
          </cell>
          <cell r="E28">
            <v>24386.47</v>
          </cell>
          <cell r="G28">
            <v>18126.419999999998</v>
          </cell>
          <cell r="H28">
            <v>7518</v>
          </cell>
          <cell r="O28">
            <v>202686.2</v>
          </cell>
        </row>
        <row r="29">
          <cell r="C29">
            <v>2583216.2599999998</v>
          </cell>
          <cell r="D29">
            <v>610096.1</v>
          </cell>
          <cell r="E29">
            <v>56719.7</v>
          </cell>
          <cell r="G29">
            <v>42159.66</v>
          </cell>
          <cell r="H29">
            <v>17485.88</v>
          </cell>
          <cell r="O29">
            <v>184813.29</v>
          </cell>
        </row>
        <row r="30">
          <cell r="C30">
            <v>1008631.55</v>
          </cell>
          <cell r="D30">
            <v>238214.95</v>
          </cell>
          <cell r="E30">
            <v>22146.48</v>
          </cell>
          <cell r="G30">
            <v>16461.439999999999</v>
          </cell>
          <cell r="H30">
            <v>6827.45</v>
          </cell>
          <cell r="O30">
            <v>372419.93</v>
          </cell>
        </row>
        <row r="31">
          <cell r="C31">
            <v>26611439.829999998</v>
          </cell>
          <cell r="D31">
            <v>6285009.7800000003</v>
          </cell>
          <cell r="E31">
            <v>584307.68999999994</v>
          </cell>
          <cell r="G31">
            <v>434315.03</v>
          </cell>
          <cell r="H31">
            <v>180133.82</v>
          </cell>
          <cell r="O31">
            <v>185570.88</v>
          </cell>
        </row>
        <row r="32">
          <cell r="C32">
            <v>1015527.19</v>
          </cell>
          <cell r="D32">
            <v>239843.75</v>
          </cell>
          <cell r="E32">
            <v>22297.9</v>
          </cell>
          <cell r="G32">
            <v>16574</v>
          </cell>
          <cell r="H32">
            <v>6874.13</v>
          </cell>
          <cell r="O32">
            <v>202221.16</v>
          </cell>
        </row>
        <row r="33">
          <cell r="C33">
            <v>1593103.26</v>
          </cell>
          <cell r="D33">
            <v>376254.66</v>
          </cell>
          <cell r="E33">
            <v>34979.82</v>
          </cell>
          <cell r="G33">
            <v>26000.45</v>
          </cell>
          <cell r="H33">
            <v>10783.78</v>
          </cell>
          <cell r="O33">
            <v>178819.47</v>
          </cell>
        </row>
        <row r="34">
          <cell r="C34">
            <v>1576184.52</v>
          </cell>
          <cell r="D34">
            <v>372258.26</v>
          </cell>
          <cell r="E34">
            <v>34608.28</v>
          </cell>
          <cell r="G34">
            <v>25724.28</v>
          </cell>
          <cell r="H34">
            <v>10669.24</v>
          </cell>
          <cell r="O34">
            <v>199822.21</v>
          </cell>
        </row>
        <row r="35">
          <cell r="C35">
            <v>914850.77</v>
          </cell>
          <cell r="D35">
            <v>216066.91</v>
          </cell>
          <cell r="E35">
            <v>20087.41</v>
          </cell>
          <cell r="G35">
            <v>14930.94</v>
          </cell>
          <cell r="H35">
            <v>6192.66</v>
          </cell>
          <cell r="O35">
            <v>584943.52</v>
          </cell>
        </row>
        <row r="36">
          <cell r="C36">
            <v>42643183.170000002</v>
          </cell>
          <cell r="D36">
            <v>10071338.619999999</v>
          </cell>
          <cell r="E36">
            <v>936316.84</v>
          </cell>
          <cell r="G36">
            <v>695962.94000000006</v>
          </cell>
          <cell r="H36">
            <v>288653.28999999998</v>
          </cell>
          <cell r="O36">
            <v>191208.65000000002</v>
          </cell>
        </row>
        <row r="37">
          <cell r="C37">
            <v>8674061.8699999992</v>
          </cell>
          <cell r="D37">
            <v>2048613.7</v>
          </cell>
          <cell r="E37">
            <v>190456.46</v>
          </cell>
          <cell r="G37">
            <v>141566</v>
          </cell>
          <cell r="H37">
            <v>58715.040000000001</v>
          </cell>
          <cell r="O37">
            <v>204694.61</v>
          </cell>
        </row>
        <row r="38">
          <cell r="C38">
            <v>1301853.6099999999</v>
          </cell>
          <cell r="D38">
            <v>307467.83</v>
          </cell>
          <cell r="E38">
            <v>28584.81</v>
          </cell>
          <cell r="G38">
            <v>21247.05</v>
          </cell>
          <cell r="H38">
            <v>8812.2900000000009</v>
          </cell>
          <cell r="O38">
            <v>198847.75</v>
          </cell>
        </row>
        <row r="39">
          <cell r="C39">
            <v>4014213.4899999998</v>
          </cell>
          <cell r="D39">
            <v>948064.7</v>
          </cell>
          <cell r="E39">
            <v>88140.12</v>
          </cell>
          <cell r="G39">
            <v>65514.42</v>
          </cell>
          <cell r="H39">
            <v>27172.36</v>
          </cell>
          <cell r="O39">
            <v>179384.99</v>
          </cell>
        </row>
        <row r="40">
          <cell r="C40">
            <v>874110.55</v>
          </cell>
          <cell r="D40">
            <v>206455.96</v>
          </cell>
          <cell r="E40">
            <v>19193.89</v>
          </cell>
          <cell r="G40">
            <v>14266.79</v>
          </cell>
          <cell r="H40">
            <v>5917.21</v>
          </cell>
          <cell r="O40">
            <v>191235.08</v>
          </cell>
        </row>
        <row r="41">
          <cell r="C41">
            <v>2261151.63</v>
          </cell>
          <cell r="D41">
            <v>534031.53</v>
          </cell>
          <cell r="E41">
            <v>49648.09</v>
          </cell>
          <cell r="G41">
            <v>36903.35</v>
          </cell>
          <cell r="H41">
            <v>15305.81</v>
          </cell>
          <cell r="O41">
            <v>239889.65</v>
          </cell>
        </row>
        <row r="42">
          <cell r="C42">
            <v>21621854.109999999</v>
          </cell>
          <cell r="D42">
            <v>5106584.1900000004</v>
          </cell>
          <cell r="E42">
            <v>474751.28</v>
          </cell>
          <cell r="G42">
            <v>352881.91</v>
          </cell>
          <cell r="H42">
            <v>146359.12</v>
          </cell>
          <cell r="O42">
            <v>193614.45</v>
          </cell>
        </row>
        <row r="43">
          <cell r="C43">
            <v>2420277.77</v>
          </cell>
          <cell r="D43">
            <v>571613.78</v>
          </cell>
          <cell r="E43">
            <v>53142.05</v>
          </cell>
          <cell r="G43">
            <v>39500.410000000003</v>
          </cell>
          <cell r="H43">
            <v>16382.95</v>
          </cell>
          <cell r="O43">
            <v>198399.73</v>
          </cell>
        </row>
        <row r="44">
          <cell r="C44">
            <v>4771009.75</v>
          </cell>
          <cell r="D44">
            <v>1126801.96</v>
          </cell>
          <cell r="E44">
            <v>104757.04</v>
          </cell>
          <cell r="G44">
            <v>77865.75</v>
          </cell>
          <cell r="H44">
            <v>32295.119999999999</v>
          </cell>
          <cell r="O44">
            <v>191875.82</v>
          </cell>
        </row>
        <row r="45">
          <cell r="C45">
            <v>24141634.48</v>
          </cell>
          <cell r="D45">
            <v>5701698.5099999998</v>
          </cell>
          <cell r="E45">
            <v>530078.14</v>
          </cell>
          <cell r="G45">
            <v>394006.29</v>
          </cell>
          <cell r="H45">
            <v>163415.62</v>
          </cell>
          <cell r="O45">
            <v>190790.63</v>
          </cell>
        </row>
        <row r="46">
          <cell r="C46">
            <v>1170944.78</v>
          </cell>
          <cell r="D46">
            <v>276550.21999999997</v>
          </cell>
          <cell r="E46">
            <v>25710.45</v>
          </cell>
          <cell r="G46">
            <v>19110.54</v>
          </cell>
          <cell r="H46">
            <v>7926.17</v>
          </cell>
          <cell r="O46">
            <v>238017.05</v>
          </cell>
        </row>
        <row r="47">
          <cell r="C47">
            <v>2209874.98</v>
          </cell>
          <cell r="D47">
            <v>521918.98</v>
          </cell>
          <cell r="E47">
            <v>48522</v>
          </cell>
          <cell r="G47">
            <v>36066.33</v>
          </cell>
          <cell r="H47">
            <v>14958.65</v>
          </cell>
          <cell r="O47">
            <v>235782.81</v>
          </cell>
        </row>
      </sheetData>
      <sheetData sheetId="2"/>
      <sheetData sheetId="3">
        <row r="5">
          <cell r="C5">
            <v>1898323.8599999999</v>
          </cell>
          <cell r="D5">
            <v>426323.7</v>
          </cell>
          <cell r="E5">
            <v>52296.97</v>
          </cell>
          <cell r="G5">
            <v>33283.83</v>
          </cell>
          <cell r="H5">
            <v>10026.19</v>
          </cell>
          <cell r="N5">
            <v>195524.88999999998</v>
          </cell>
          <cell r="O5">
            <v>335831.22</v>
          </cell>
        </row>
        <row r="6">
          <cell r="C6">
            <v>3170561.5700000003</v>
          </cell>
          <cell r="D6">
            <v>712041.57</v>
          </cell>
          <cell r="E6">
            <v>87345.87</v>
          </cell>
          <cell r="G6">
            <v>55590.33</v>
          </cell>
          <cell r="H6">
            <v>16745.63</v>
          </cell>
          <cell r="N6">
            <v>178257.65</v>
          </cell>
          <cell r="O6">
            <v>193564.22</v>
          </cell>
        </row>
        <row r="7">
          <cell r="C7">
            <v>19384961.890000001</v>
          </cell>
          <cell r="D7">
            <v>4353456.13</v>
          </cell>
          <cell r="E7">
            <v>534036.82999999996</v>
          </cell>
          <cell r="G7">
            <v>339881.9</v>
          </cell>
          <cell r="H7">
            <v>102383.61</v>
          </cell>
          <cell r="N7">
            <v>781239.59000000008</v>
          </cell>
          <cell r="O7">
            <v>183475.09</v>
          </cell>
        </row>
        <row r="8">
          <cell r="C8">
            <v>1746692.29</v>
          </cell>
          <cell r="D8">
            <v>392270.07</v>
          </cell>
          <cell r="E8">
            <v>48119.62</v>
          </cell>
          <cell r="G8">
            <v>30625.21</v>
          </cell>
          <cell r="H8">
            <v>9225.32</v>
          </cell>
          <cell r="N8">
            <v>129770.12</v>
          </cell>
          <cell r="O8">
            <v>211282.94</v>
          </cell>
        </row>
        <row r="9">
          <cell r="C9">
            <v>1367143</v>
          </cell>
          <cell r="D9">
            <v>307031.92</v>
          </cell>
          <cell r="E9">
            <v>37663.49</v>
          </cell>
          <cell r="G9">
            <v>23970.52</v>
          </cell>
          <cell r="H9">
            <v>7220.71</v>
          </cell>
          <cell r="N9">
            <v>108480.20999999999</v>
          </cell>
          <cell r="O9">
            <v>200501.84</v>
          </cell>
        </row>
        <row r="10">
          <cell r="C10">
            <v>1585624.89</v>
          </cell>
          <cell r="D10">
            <v>356097.74</v>
          </cell>
          <cell r="E10">
            <v>43682.38</v>
          </cell>
          <cell r="G10">
            <v>27801.17</v>
          </cell>
          <cell r="H10">
            <v>8374.6299999999992</v>
          </cell>
          <cell r="N10">
            <v>116156.33</v>
          </cell>
          <cell r="O10">
            <v>194088.46</v>
          </cell>
        </row>
        <row r="11">
          <cell r="C11">
            <v>2329395.3800000004</v>
          </cell>
          <cell r="D11">
            <v>523132.98</v>
          </cell>
          <cell r="E11">
            <v>64172.53</v>
          </cell>
          <cell r="G11">
            <v>40841.9</v>
          </cell>
          <cell r="H11">
            <v>12302.92</v>
          </cell>
          <cell r="N11">
            <v>137634.74</v>
          </cell>
          <cell r="O11">
            <v>191456.07</v>
          </cell>
        </row>
        <row r="12">
          <cell r="C12">
            <v>1345119.4500000002</v>
          </cell>
          <cell r="D12">
            <v>302085.65999999997</v>
          </cell>
          <cell r="E12">
            <v>37056.74</v>
          </cell>
          <cell r="G12">
            <v>23584.35</v>
          </cell>
          <cell r="H12">
            <v>7104.38</v>
          </cell>
          <cell r="N12">
            <v>68290.37</v>
          </cell>
          <cell r="O12">
            <v>117587.05</v>
          </cell>
        </row>
        <row r="13">
          <cell r="C13">
            <v>19060815.309999999</v>
          </cell>
          <cell r="D13">
            <v>4280659.13</v>
          </cell>
          <cell r="E13">
            <v>525106.85</v>
          </cell>
          <cell r="G13">
            <v>334198.51</v>
          </cell>
          <cell r="H13">
            <v>100671.59</v>
          </cell>
          <cell r="N13">
            <v>712470.48</v>
          </cell>
          <cell r="O13">
            <v>199579.26</v>
          </cell>
        </row>
        <row r="14">
          <cell r="C14">
            <v>1188432.1100000001</v>
          </cell>
          <cell r="D14">
            <v>266896.81</v>
          </cell>
          <cell r="E14">
            <v>32740.13</v>
          </cell>
          <cell r="G14">
            <v>20837.099999999999</v>
          </cell>
          <cell r="H14">
            <v>6276.82</v>
          </cell>
          <cell r="N14">
            <v>85723.89</v>
          </cell>
          <cell r="O14">
            <v>168132.9</v>
          </cell>
        </row>
        <row r="15">
          <cell r="C15">
            <v>1728875.4600000002</v>
          </cell>
          <cell r="D15">
            <v>388268.26</v>
          </cell>
          <cell r="E15">
            <v>47628.72</v>
          </cell>
          <cell r="G15">
            <v>30312.78</v>
          </cell>
          <cell r="H15">
            <v>9131.2099999999991</v>
          </cell>
          <cell r="N15">
            <v>177733.19</v>
          </cell>
          <cell r="O15">
            <v>316519.81</v>
          </cell>
        </row>
        <row r="16">
          <cell r="C16">
            <v>4241565.03</v>
          </cell>
          <cell r="D16">
            <v>952566.79</v>
          </cell>
          <cell r="E16">
            <v>116851.01</v>
          </cell>
          <cell r="G16">
            <v>74368.55</v>
          </cell>
          <cell r="H16">
            <v>22402.25</v>
          </cell>
          <cell r="N16">
            <v>220962.75</v>
          </cell>
          <cell r="O16">
            <v>192894.84</v>
          </cell>
        </row>
        <row r="17">
          <cell r="C17">
            <v>2159259.54</v>
          </cell>
          <cell r="D17">
            <v>484922.9</v>
          </cell>
          <cell r="E17">
            <v>59485.31</v>
          </cell>
          <cell r="G17">
            <v>37858.78</v>
          </cell>
          <cell r="H17">
            <v>11404.31</v>
          </cell>
          <cell r="N17">
            <v>166857.01</v>
          </cell>
          <cell r="O17">
            <v>254120.31</v>
          </cell>
        </row>
        <row r="18">
          <cell r="C18">
            <v>1421996.76</v>
          </cell>
          <cell r="D18">
            <v>319350.21999999997</v>
          </cell>
          <cell r="E18">
            <v>39174.57</v>
          </cell>
          <cell r="G18">
            <v>24932.23</v>
          </cell>
          <cell r="H18">
            <v>7510.41</v>
          </cell>
          <cell r="N18">
            <v>95374.720000000001</v>
          </cell>
          <cell r="O18">
            <v>172892.19</v>
          </cell>
        </row>
        <row r="19">
          <cell r="C19">
            <v>2196479.69</v>
          </cell>
          <cell r="D19">
            <v>493283.48</v>
          </cell>
          <cell r="E19">
            <v>60510.9</v>
          </cell>
          <cell r="G19">
            <v>38511.5</v>
          </cell>
          <cell r="H19">
            <v>11600.93</v>
          </cell>
          <cell r="N19">
            <v>131799.14000000001</v>
          </cell>
          <cell r="O19">
            <v>181450.86</v>
          </cell>
        </row>
        <row r="20">
          <cell r="C20">
            <v>2612054.9400000004</v>
          </cell>
          <cell r="D20">
            <v>586612.67000000004</v>
          </cell>
          <cell r="E20">
            <v>71959.56</v>
          </cell>
          <cell r="G20">
            <v>45797.87</v>
          </cell>
          <cell r="H20">
            <v>13795.83</v>
          </cell>
          <cell r="N20">
            <v>167371.56</v>
          </cell>
          <cell r="O20">
            <v>210292.01</v>
          </cell>
        </row>
        <row r="21">
          <cell r="C21">
            <v>2133595.5699999998</v>
          </cell>
          <cell r="D21">
            <v>479160.82</v>
          </cell>
          <cell r="E21">
            <v>58778.48</v>
          </cell>
          <cell r="G21">
            <v>37408.92</v>
          </cell>
          <cell r="H21">
            <v>11268.8</v>
          </cell>
          <cell r="N21">
            <v>130273.12</v>
          </cell>
          <cell r="O21">
            <v>178876.58</v>
          </cell>
        </row>
        <row r="22">
          <cell r="C22">
            <v>1641230.27</v>
          </cell>
          <cell r="D22">
            <v>368585.86</v>
          </cell>
          <cell r="E22">
            <v>45214.29</v>
          </cell>
          <cell r="G22">
            <v>28776.14</v>
          </cell>
          <cell r="H22">
            <v>8668.32</v>
          </cell>
          <cell r="N22">
            <v>84014.12</v>
          </cell>
          <cell r="O22">
            <v>125902.22</v>
          </cell>
        </row>
        <row r="23">
          <cell r="C23">
            <v>2223358.0499999998</v>
          </cell>
          <cell r="D23">
            <v>499319.42</v>
          </cell>
          <cell r="E23">
            <v>61251.33</v>
          </cell>
          <cell r="G23">
            <v>38982.74</v>
          </cell>
          <cell r="H23">
            <v>11742.88</v>
          </cell>
          <cell r="N23">
            <v>120740.51</v>
          </cell>
          <cell r="O23">
            <v>151033.03</v>
          </cell>
        </row>
        <row r="24">
          <cell r="C24">
            <v>1222906.44</v>
          </cell>
          <cell r="D24">
            <v>274639.56</v>
          </cell>
          <cell r="E24">
            <v>33689.93</v>
          </cell>
          <cell r="G24">
            <v>21441.59</v>
          </cell>
          <cell r="H24">
            <v>6458.91</v>
          </cell>
          <cell r="N24">
            <v>101491.92</v>
          </cell>
          <cell r="O24">
            <v>197820.22</v>
          </cell>
        </row>
        <row r="25">
          <cell r="C25">
            <v>9980940.9399999995</v>
          </cell>
          <cell r="D25">
            <v>2241509.1800000002</v>
          </cell>
          <cell r="E25">
            <v>274965.09000000003</v>
          </cell>
          <cell r="G25">
            <v>174998.52</v>
          </cell>
          <cell r="H25">
            <v>52715.31</v>
          </cell>
          <cell r="N25">
            <v>439694.67000000004</v>
          </cell>
          <cell r="O25">
            <v>194155.44</v>
          </cell>
        </row>
        <row r="26">
          <cell r="C26">
            <v>40294375.199999996</v>
          </cell>
          <cell r="D26">
            <v>9049272.5</v>
          </cell>
          <cell r="E26">
            <v>1110070.8700000001</v>
          </cell>
          <cell r="G26">
            <v>706492.46</v>
          </cell>
          <cell r="H26">
            <v>212818.77</v>
          </cell>
          <cell r="N26">
            <v>1639300.02</v>
          </cell>
          <cell r="O26">
            <v>216740.98</v>
          </cell>
        </row>
        <row r="27">
          <cell r="C27">
            <v>1356725.95</v>
          </cell>
          <cell r="D27">
            <v>304692.11</v>
          </cell>
          <cell r="E27">
            <v>37376.47</v>
          </cell>
          <cell r="G27">
            <v>23787.84</v>
          </cell>
          <cell r="H27">
            <v>7165.68</v>
          </cell>
          <cell r="N27">
            <v>106142.06999999999</v>
          </cell>
          <cell r="O27">
            <v>197486.58</v>
          </cell>
        </row>
        <row r="28">
          <cell r="C28">
            <v>1423436.4200000002</v>
          </cell>
          <cell r="D28">
            <v>319673.23</v>
          </cell>
          <cell r="E28">
            <v>39214.199999999997</v>
          </cell>
          <cell r="G28">
            <v>24957.45</v>
          </cell>
          <cell r="H28">
            <v>7518</v>
          </cell>
          <cell r="N28">
            <v>109218.59</v>
          </cell>
          <cell r="O28">
            <v>202686.2</v>
          </cell>
        </row>
        <row r="29">
          <cell r="C29">
            <v>3310718.05</v>
          </cell>
          <cell r="D29">
            <v>743517.66</v>
          </cell>
          <cell r="E29">
            <v>91207.03</v>
          </cell>
          <cell r="G29">
            <v>58047.72</v>
          </cell>
          <cell r="H29">
            <v>17485.88</v>
          </cell>
          <cell r="N29">
            <v>168968.75</v>
          </cell>
          <cell r="O29">
            <v>184813.29</v>
          </cell>
        </row>
        <row r="30">
          <cell r="C30">
            <v>1292688.75</v>
          </cell>
          <cell r="D30">
            <v>290310.03999999998</v>
          </cell>
          <cell r="E30">
            <v>35612.22</v>
          </cell>
          <cell r="G30">
            <v>22665.01</v>
          </cell>
          <cell r="H30">
            <v>6827.45</v>
          </cell>
          <cell r="N30">
            <v>187710.01</v>
          </cell>
          <cell r="O30">
            <v>372419.93</v>
          </cell>
        </row>
        <row r="31">
          <cell r="C31">
            <v>34105922.619999997</v>
          </cell>
          <cell r="D31">
            <v>7659474.96</v>
          </cell>
          <cell r="E31">
            <v>939584.93</v>
          </cell>
          <cell r="G31">
            <v>597988.55000000005</v>
          </cell>
          <cell r="H31">
            <v>180133.82</v>
          </cell>
          <cell r="N31">
            <v>1267455.22</v>
          </cell>
          <cell r="O31">
            <v>185570.88</v>
          </cell>
        </row>
        <row r="32">
          <cell r="C32">
            <v>1301526.3899999999</v>
          </cell>
          <cell r="D32">
            <v>292295.05</v>
          </cell>
          <cell r="E32">
            <v>35855.72</v>
          </cell>
          <cell r="G32">
            <v>22819.98</v>
          </cell>
          <cell r="H32">
            <v>6874.13</v>
          </cell>
          <cell r="N32">
            <v>106709.44</v>
          </cell>
          <cell r="O32">
            <v>202221.16</v>
          </cell>
        </row>
        <row r="33">
          <cell r="C33">
            <v>2041763.12</v>
          </cell>
          <cell r="D33">
            <v>458537.58</v>
          </cell>
          <cell r="E33">
            <v>56248.63</v>
          </cell>
          <cell r="G33">
            <v>35798.83</v>
          </cell>
          <cell r="H33">
            <v>10783.78</v>
          </cell>
          <cell r="N33">
            <v>125912.24</v>
          </cell>
          <cell r="O33">
            <v>178819.47</v>
          </cell>
        </row>
        <row r="34">
          <cell r="C34">
            <v>2020079.6099999999</v>
          </cell>
          <cell r="D34">
            <v>453667.2</v>
          </cell>
          <cell r="E34">
            <v>55651.19</v>
          </cell>
          <cell r="G34">
            <v>35418.589999999997</v>
          </cell>
          <cell r="H34">
            <v>10669.24</v>
          </cell>
          <cell r="N34">
            <v>136198.65</v>
          </cell>
          <cell r="O34">
            <v>199822.21</v>
          </cell>
        </row>
        <row r="35">
          <cell r="C35">
            <v>1172496.8599999999</v>
          </cell>
          <cell r="D35">
            <v>263318.45</v>
          </cell>
          <cell r="E35">
            <v>32301.18</v>
          </cell>
          <cell r="G35">
            <v>20557.73</v>
          </cell>
          <cell r="H35">
            <v>6192.66</v>
          </cell>
          <cell r="N35">
            <v>283377.7</v>
          </cell>
          <cell r="O35">
            <v>584943.52</v>
          </cell>
        </row>
        <row r="36">
          <cell r="C36">
            <v>54652627.409999996</v>
          </cell>
          <cell r="D36">
            <v>12273833.879999999</v>
          </cell>
          <cell r="E36">
            <v>1505626.61</v>
          </cell>
          <cell r="G36">
            <v>958239.59</v>
          </cell>
          <cell r="H36">
            <v>288653.28999999998</v>
          </cell>
          <cell r="N36">
            <v>1998625.23</v>
          </cell>
          <cell r="O36">
            <v>191208.65000000002</v>
          </cell>
        </row>
        <row r="37">
          <cell r="C37">
            <v>11116906.27</v>
          </cell>
          <cell r="D37">
            <v>2496623.86</v>
          </cell>
          <cell r="E37">
            <v>306259.90999999997</v>
          </cell>
          <cell r="G37">
            <v>194915.77</v>
          </cell>
          <cell r="H37">
            <v>58715.040000000001</v>
          </cell>
          <cell r="N37">
            <v>471983.96</v>
          </cell>
          <cell r="O37">
            <v>204694.61</v>
          </cell>
        </row>
        <row r="38">
          <cell r="C38">
            <v>1668489.88</v>
          </cell>
          <cell r="D38">
            <v>374707.8</v>
          </cell>
          <cell r="E38">
            <v>45965.27</v>
          </cell>
          <cell r="G38">
            <v>29254.09</v>
          </cell>
          <cell r="H38">
            <v>8812.2900000000009</v>
          </cell>
          <cell r="N38">
            <v>120372.29000000001</v>
          </cell>
          <cell r="O38">
            <v>198847.75</v>
          </cell>
        </row>
        <row r="39">
          <cell r="C39">
            <v>5144721.8099999996</v>
          </cell>
          <cell r="D39">
            <v>1155396.43</v>
          </cell>
          <cell r="E39">
            <v>141732.04999999999</v>
          </cell>
          <cell r="G39">
            <v>90203.81</v>
          </cell>
          <cell r="H39">
            <v>27172.36</v>
          </cell>
          <cell r="N39">
            <v>250620.36</v>
          </cell>
          <cell r="O39">
            <v>179384.99</v>
          </cell>
        </row>
        <row r="40">
          <cell r="C40">
            <v>1120283.68</v>
          </cell>
          <cell r="D40">
            <v>251605.7</v>
          </cell>
          <cell r="E40">
            <v>30864.38</v>
          </cell>
          <cell r="G40">
            <v>19643.29</v>
          </cell>
          <cell r="H40">
            <v>5917.21</v>
          </cell>
          <cell r="N40">
            <v>94063.180000000008</v>
          </cell>
          <cell r="O40">
            <v>191235.08</v>
          </cell>
        </row>
        <row r="41">
          <cell r="C41">
            <v>2897951.5</v>
          </cell>
          <cell r="D41">
            <v>650818.57999999996</v>
          </cell>
          <cell r="E41">
            <v>79835.67</v>
          </cell>
          <cell r="G41">
            <v>50810.54</v>
          </cell>
          <cell r="H41">
            <v>15305.81</v>
          </cell>
          <cell r="N41">
            <v>189189.97</v>
          </cell>
          <cell r="O41">
            <v>239889.65</v>
          </cell>
        </row>
        <row r="42">
          <cell r="C42">
            <v>27711138.029999997</v>
          </cell>
          <cell r="D42">
            <v>6223340.1600000001</v>
          </cell>
          <cell r="E42">
            <v>763414.81</v>
          </cell>
          <cell r="G42">
            <v>485867</v>
          </cell>
          <cell r="H42">
            <v>146359.12</v>
          </cell>
          <cell r="N42">
            <v>1020317.69</v>
          </cell>
          <cell r="O42">
            <v>193614.45</v>
          </cell>
        </row>
        <row r="43">
          <cell r="C43">
            <v>3101891.78</v>
          </cell>
          <cell r="D43">
            <v>696619.66</v>
          </cell>
          <cell r="E43">
            <v>85454.07</v>
          </cell>
          <cell r="G43">
            <v>54386.31</v>
          </cell>
          <cell r="H43">
            <v>16382.95</v>
          </cell>
          <cell r="N43">
            <v>181671.57</v>
          </cell>
          <cell r="O43">
            <v>198399.73</v>
          </cell>
        </row>
        <row r="44">
          <cell r="C44">
            <v>6114651.8099999996</v>
          </cell>
          <cell r="D44">
            <v>1373221.63</v>
          </cell>
          <cell r="E44">
            <v>168452.58</v>
          </cell>
          <cell r="G44">
            <v>107209.8</v>
          </cell>
          <cell r="H44">
            <v>32295.119999999999</v>
          </cell>
          <cell r="N44">
            <v>280791.81</v>
          </cell>
          <cell r="O44">
            <v>191875.82</v>
          </cell>
        </row>
        <row r="45">
          <cell r="C45">
            <v>30940555.010000002</v>
          </cell>
          <cell r="D45">
            <v>6948599.6799999997</v>
          </cell>
          <cell r="E45">
            <v>852382.12</v>
          </cell>
          <cell r="G45">
            <v>542489.28</v>
          </cell>
          <cell r="H45">
            <v>163415.62</v>
          </cell>
          <cell r="N45">
            <v>1112292.1299999999</v>
          </cell>
          <cell r="O45">
            <v>190790.63</v>
          </cell>
        </row>
        <row r="46">
          <cell r="C46">
            <v>1500713.68</v>
          </cell>
          <cell r="D46">
            <v>337028.83</v>
          </cell>
          <cell r="E46">
            <v>41343.199999999997</v>
          </cell>
          <cell r="G46">
            <v>26312.43</v>
          </cell>
          <cell r="H46">
            <v>7926.17</v>
          </cell>
          <cell r="N46">
            <v>131459.59</v>
          </cell>
          <cell r="O46">
            <v>238017.05</v>
          </cell>
        </row>
        <row r="47">
          <cell r="C47">
            <v>2832233.9299999997</v>
          </cell>
          <cell r="D47">
            <v>636057.14</v>
          </cell>
          <cell r="E47">
            <v>78024.89</v>
          </cell>
          <cell r="G47">
            <v>49658.09</v>
          </cell>
          <cell r="H47">
            <v>14958.65</v>
          </cell>
          <cell r="N47">
            <v>182275.95</v>
          </cell>
          <cell r="O47">
            <v>235782.81</v>
          </cell>
        </row>
      </sheetData>
      <sheetData sheetId="4"/>
      <sheetData sheetId="5">
        <row r="5">
          <cell r="C5">
            <v>1541711.7</v>
          </cell>
          <cell r="D5">
            <v>360903.91</v>
          </cell>
          <cell r="E5">
            <v>54753.24</v>
          </cell>
          <cell r="G5">
            <v>22226.080000000002</v>
          </cell>
          <cell r="H5">
            <v>10026.19</v>
          </cell>
          <cell r="N5">
            <v>196982.64</v>
          </cell>
          <cell r="O5">
            <v>335831.22</v>
          </cell>
        </row>
        <row r="6">
          <cell r="C6">
            <v>2574951.54</v>
          </cell>
          <cell r="D6">
            <v>602778.07999999996</v>
          </cell>
          <cell r="E6">
            <v>91448.3</v>
          </cell>
          <cell r="G6">
            <v>37121.78</v>
          </cell>
          <cell r="H6">
            <v>16745.63</v>
          </cell>
          <cell r="N6">
            <v>179586.66999999998</v>
          </cell>
          <cell r="O6">
            <v>193564.22</v>
          </cell>
        </row>
        <row r="7">
          <cell r="C7">
            <v>15743374.140000001</v>
          </cell>
          <cell r="D7">
            <v>3685413.95</v>
          </cell>
          <cell r="E7">
            <v>559119.30000000005</v>
          </cell>
          <cell r="G7">
            <v>226964.33</v>
          </cell>
          <cell r="H7">
            <v>102383.61</v>
          </cell>
          <cell r="N7">
            <v>787064.17999999993</v>
          </cell>
          <cell r="O7">
            <v>183475.09</v>
          </cell>
        </row>
        <row r="8">
          <cell r="C8">
            <v>1418565.1099999999</v>
          </cell>
          <cell r="D8">
            <v>332075.83</v>
          </cell>
          <cell r="E8">
            <v>50379.69</v>
          </cell>
          <cell r="G8">
            <v>20450.72</v>
          </cell>
          <cell r="H8">
            <v>9225.32</v>
          </cell>
          <cell r="N8">
            <v>130737.64</v>
          </cell>
          <cell r="O8">
            <v>211282.94</v>
          </cell>
        </row>
        <row r="9">
          <cell r="C9">
            <v>1110316.53</v>
          </cell>
          <cell r="D9">
            <v>259917.56</v>
          </cell>
          <cell r="E9">
            <v>39432.46</v>
          </cell>
          <cell r="G9">
            <v>16006.89</v>
          </cell>
          <cell r="H9">
            <v>7220.71</v>
          </cell>
          <cell r="N9">
            <v>109289</v>
          </cell>
          <cell r="O9">
            <v>200501.84</v>
          </cell>
        </row>
        <row r="10">
          <cell r="C10">
            <v>1287755.23</v>
          </cell>
          <cell r="D10">
            <v>301454.19</v>
          </cell>
          <cell r="E10">
            <v>45734.04</v>
          </cell>
          <cell r="G10">
            <v>18564.900000000001</v>
          </cell>
          <cell r="H10">
            <v>8374.6299999999992</v>
          </cell>
          <cell r="N10">
            <v>117022.34</v>
          </cell>
          <cell r="O10">
            <v>194088.46</v>
          </cell>
        </row>
        <row r="11">
          <cell r="C11">
            <v>1891803.73</v>
          </cell>
          <cell r="D11">
            <v>442857.7</v>
          </cell>
          <cell r="E11">
            <v>67186.559999999998</v>
          </cell>
          <cell r="G11">
            <v>27273.16</v>
          </cell>
          <cell r="H11">
            <v>12302.92</v>
          </cell>
          <cell r="N11">
            <v>138660.88</v>
          </cell>
          <cell r="O11">
            <v>191456.07</v>
          </cell>
        </row>
        <row r="12">
          <cell r="C12">
            <v>1092430.25</v>
          </cell>
          <cell r="D12">
            <v>255730.32</v>
          </cell>
          <cell r="E12">
            <v>38797.199999999997</v>
          </cell>
          <cell r="G12">
            <v>15749.02</v>
          </cell>
          <cell r="H12">
            <v>7104.38</v>
          </cell>
          <cell r="N12">
            <v>68799.510000000009</v>
          </cell>
          <cell r="O12">
            <v>117587.05</v>
          </cell>
        </row>
        <row r="13">
          <cell r="C13">
            <v>15480120.57</v>
          </cell>
          <cell r="D13">
            <v>3623787.72</v>
          </cell>
          <cell r="E13">
            <v>549769.9</v>
          </cell>
          <cell r="G13">
            <v>223169.11</v>
          </cell>
          <cell r="H13">
            <v>100671.59</v>
          </cell>
          <cell r="N13">
            <v>717782.36</v>
          </cell>
          <cell r="O13">
            <v>199579.26</v>
          </cell>
        </row>
        <row r="14">
          <cell r="C14">
            <v>965177.63</v>
          </cell>
          <cell r="D14">
            <v>225941.23</v>
          </cell>
          <cell r="E14">
            <v>34277.86</v>
          </cell>
          <cell r="G14">
            <v>13914.47</v>
          </cell>
          <cell r="H14">
            <v>6276.82</v>
          </cell>
          <cell r="N14">
            <v>86363.010000000009</v>
          </cell>
          <cell r="O14">
            <v>168132.9</v>
          </cell>
        </row>
        <row r="15">
          <cell r="C15">
            <v>1404095.3</v>
          </cell>
          <cell r="D15">
            <v>328688.11</v>
          </cell>
          <cell r="E15">
            <v>49865.73</v>
          </cell>
          <cell r="G15">
            <v>20242.09</v>
          </cell>
          <cell r="H15">
            <v>9131.2099999999991</v>
          </cell>
          <cell r="N15">
            <v>179058.28999999998</v>
          </cell>
          <cell r="O15">
            <v>316519.81</v>
          </cell>
        </row>
        <row r="16">
          <cell r="C16">
            <v>3444760.1999999997</v>
          </cell>
          <cell r="D16">
            <v>806394.47</v>
          </cell>
          <cell r="E16">
            <v>122339.23</v>
          </cell>
          <cell r="G16">
            <v>49661.39</v>
          </cell>
          <cell r="H16">
            <v>22402.25</v>
          </cell>
          <cell r="N16">
            <v>222610.14</v>
          </cell>
          <cell r="O16">
            <v>192894.84</v>
          </cell>
        </row>
        <row r="17">
          <cell r="C17">
            <v>1753629.04</v>
          </cell>
          <cell r="D17">
            <v>410511</v>
          </cell>
          <cell r="E17">
            <v>62279.199999999997</v>
          </cell>
          <cell r="G17">
            <v>25281.11</v>
          </cell>
          <cell r="H17">
            <v>11404.31</v>
          </cell>
          <cell r="N17">
            <v>168101.02</v>
          </cell>
          <cell r="O17">
            <v>254120.31</v>
          </cell>
        </row>
        <row r="18">
          <cell r="C18">
            <v>1154865.6900000002</v>
          </cell>
          <cell r="D18">
            <v>270345.61</v>
          </cell>
          <cell r="E18">
            <v>41014.51</v>
          </cell>
          <cell r="G18">
            <v>16649.099999999999</v>
          </cell>
          <cell r="H18">
            <v>7510.41</v>
          </cell>
          <cell r="N18">
            <v>96085.790000000008</v>
          </cell>
          <cell r="O18">
            <v>172892.19</v>
          </cell>
        </row>
        <row r="19">
          <cell r="C19">
            <v>1783857.07</v>
          </cell>
          <cell r="D19">
            <v>417588.64</v>
          </cell>
          <cell r="E19">
            <v>63352.959999999999</v>
          </cell>
          <cell r="G19">
            <v>25716.98</v>
          </cell>
          <cell r="H19">
            <v>11600.93</v>
          </cell>
          <cell r="N19">
            <v>132781.76999999999</v>
          </cell>
          <cell r="O19">
            <v>181450.86</v>
          </cell>
        </row>
        <row r="20">
          <cell r="C20">
            <v>2121363.9</v>
          </cell>
          <cell r="D20">
            <v>496596.37</v>
          </cell>
          <cell r="E20">
            <v>75339.33</v>
          </cell>
          <cell r="G20">
            <v>30582.63</v>
          </cell>
          <cell r="H20">
            <v>13795.83</v>
          </cell>
          <cell r="N20">
            <v>168619.40999999997</v>
          </cell>
          <cell r="O20">
            <v>210292.01</v>
          </cell>
        </row>
        <row r="21">
          <cell r="C21">
            <v>1732786.1300000001</v>
          </cell>
          <cell r="D21">
            <v>405633.12</v>
          </cell>
          <cell r="E21">
            <v>61539.17</v>
          </cell>
          <cell r="G21">
            <v>24980.71</v>
          </cell>
          <cell r="H21">
            <v>11268.8</v>
          </cell>
          <cell r="N21">
            <v>131244.38</v>
          </cell>
          <cell r="O21">
            <v>178876.58</v>
          </cell>
        </row>
        <row r="22">
          <cell r="C22">
            <v>1332914.79</v>
          </cell>
          <cell r="D22">
            <v>312025.99</v>
          </cell>
          <cell r="E22">
            <v>47337.9</v>
          </cell>
          <cell r="G22">
            <v>19215.96</v>
          </cell>
          <cell r="H22">
            <v>8668.32</v>
          </cell>
          <cell r="N22">
            <v>84640.489999999991</v>
          </cell>
          <cell r="O22">
            <v>125902.22</v>
          </cell>
        </row>
        <row r="23">
          <cell r="C23">
            <v>1805686.18</v>
          </cell>
          <cell r="D23">
            <v>422698.36</v>
          </cell>
          <cell r="E23">
            <v>64128.160000000003</v>
          </cell>
          <cell r="G23">
            <v>26031.66</v>
          </cell>
          <cell r="H23">
            <v>11742.88</v>
          </cell>
          <cell r="N23">
            <v>121640.70000000001</v>
          </cell>
          <cell r="O23">
            <v>151033.03</v>
          </cell>
        </row>
        <row r="24">
          <cell r="C24">
            <v>993175.73</v>
          </cell>
          <cell r="D24">
            <v>232495.84</v>
          </cell>
          <cell r="E24">
            <v>35272.269999999997</v>
          </cell>
          <cell r="G24">
            <v>14318.14</v>
          </cell>
          <cell r="H24">
            <v>6458.91</v>
          </cell>
          <cell r="N24">
            <v>102248.6</v>
          </cell>
          <cell r="O24">
            <v>197820.22</v>
          </cell>
        </row>
        <row r="25">
          <cell r="C25">
            <v>8105958.0800000001</v>
          </cell>
          <cell r="D25">
            <v>1897547.36</v>
          </cell>
          <cell r="E25">
            <v>287879.56</v>
          </cell>
          <cell r="G25">
            <v>116859.48</v>
          </cell>
          <cell r="H25">
            <v>52715.31</v>
          </cell>
          <cell r="N25">
            <v>442972.85</v>
          </cell>
          <cell r="O25">
            <v>194155.44</v>
          </cell>
        </row>
        <row r="26">
          <cell r="C26">
            <v>32724821.859999999</v>
          </cell>
          <cell r="D26">
            <v>7660652.6100000003</v>
          </cell>
          <cell r="E26">
            <v>1162208.31</v>
          </cell>
          <cell r="G26">
            <v>471777.36</v>
          </cell>
          <cell r="H26">
            <v>212818.77</v>
          </cell>
          <cell r="N26">
            <v>1651521.96</v>
          </cell>
          <cell r="O26">
            <v>216740.98</v>
          </cell>
        </row>
        <row r="27">
          <cell r="C27">
            <v>1101856.4000000001</v>
          </cell>
          <cell r="D27">
            <v>257936.8</v>
          </cell>
          <cell r="E27">
            <v>39131.949999999997</v>
          </cell>
          <cell r="G27">
            <v>15884.91</v>
          </cell>
          <cell r="H27">
            <v>7165.68</v>
          </cell>
          <cell r="N27">
            <v>106933.42</v>
          </cell>
          <cell r="O27">
            <v>197486.58</v>
          </cell>
        </row>
        <row r="28">
          <cell r="C28">
            <v>1156034.93</v>
          </cell>
          <cell r="D28">
            <v>270619.05</v>
          </cell>
          <cell r="E28">
            <v>41055.99</v>
          </cell>
          <cell r="G28">
            <v>16665.939999999999</v>
          </cell>
          <cell r="H28">
            <v>7518</v>
          </cell>
          <cell r="N28">
            <v>110032.88</v>
          </cell>
          <cell r="O28">
            <v>202686.2</v>
          </cell>
        </row>
        <row r="29">
          <cell r="C29">
            <v>2688778.72</v>
          </cell>
          <cell r="D29">
            <v>629424.14</v>
          </cell>
          <cell r="E29">
            <v>95490.81</v>
          </cell>
          <cell r="G29">
            <v>38762.76</v>
          </cell>
          <cell r="H29">
            <v>17485.88</v>
          </cell>
          <cell r="N29">
            <v>170228.51</v>
          </cell>
          <cell r="O29">
            <v>184813.29</v>
          </cell>
        </row>
        <row r="30">
          <cell r="C30">
            <v>1049849.03</v>
          </cell>
          <cell r="D30">
            <v>245761.67</v>
          </cell>
          <cell r="E30">
            <v>37284.85</v>
          </cell>
          <cell r="G30">
            <v>15135.11</v>
          </cell>
          <cell r="H30">
            <v>6827.45</v>
          </cell>
          <cell r="N30">
            <v>189109.5</v>
          </cell>
          <cell r="O30">
            <v>372419.93</v>
          </cell>
        </row>
        <row r="31">
          <cell r="C31">
            <v>27698909.290000003</v>
          </cell>
          <cell r="D31">
            <v>6484120.8799999999</v>
          </cell>
          <cell r="E31">
            <v>983715.04</v>
          </cell>
          <cell r="G31">
            <v>399321.26</v>
          </cell>
          <cell r="H31">
            <v>180133.82</v>
          </cell>
          <cell r="N31">
            <v>1276904.8499999999</v>
          </cell>
          <cell r="O31">
            <v>185570.88</v>
          </cell>
        </row>
        <row r="32">
          <cell r="C32">
            <v>1057026.46</v>
          </cell>
          <cell r="D32">
            <v>247442.08</v>
          </cell>
          <cell r="E32">
            <v>37539.78</v>
          </cell>
          <cell r="G32">
            <v>15238.59</v>
          </cell>
          <cell r="H32">
            <v>6874.13</v>
          </cell>
          <cell r="N32">
            <v>107505.02</v>
          </cell>
          <cell r="O32">
            <v>202221.16</v>
          </cell>
        </row>
        <row r="33">
          <cell r="C33">
            <v>1658204.98</v>
          </cell>
          <cell r="D33">
            <v>388174.53</v>
          </cell>
          <cell r="E33">
            <v>58890.5</v>
          </cell>
          <cell r="G33">
            <v>23905.53</v>
          </cell>
          <cell r="H33">
            <v>10783.78</v>
          </cell>
          <cell r="N33">
            <v>126850.98</v>
          </cell>
          <cell r="O33">
            <v>178819.47</v>
          </cell>
        </row>
        <row r="34">
          <cell r="C34">
            <v>1640594.89</v>
          </cell>
          <cell r="D34">
            <v>384051.52</v>
          </cell>
          <cell r="E34">
            <v>58264.99</v>
          </cell>
          <cell r="G34">
            <v>23651.62</v>
          </cell>
          <cell r="H34">
            <v>10669.24</v>
          </cell>
          <cell r="N34">
            <v>137214.1</v>
          </cell>
          <cell r="O34">
            <v>199822.21</v>
          </cell>
        </row>
        <row r="35">
          <cell r="C35">
            <v>952235.9</v>
          </cell>
          <cell r="D35">
            <v>222911.97</v>
          </cell>
          <cell r="E35">
            <v>33818.29</v>
          </cell>
          <cell r="G35">
            <v>13727.92</v>
          </cell>
          <cell r="H35">
            <v>6192.66</v>
          </cell>
          <cell r="N35">
            <v>285490.45</v>
          </cell>
          <cell r="O35">
            <v>584943.52</v>
          </cell>
        </row>
        <row r="36">
          <cell r="C36">
            <v>44385785.699999996</v>
          </cell>
          <cell r="D36">
            <v>10390401.810000001</v>
          </cell>
          <cell r="E36">
            <v>1576342.3699999999</v>
          </cell>
          <cell r="G36">
            <v>639887.55000000005</v>
          </cell>
          <cell r="H36">
            <v>288653.28999999998</v>
          </cell>
          <cell r="N36">
            <v>2013526.18</v>
          </cell>
          <cell r="O36">
            <v>191208.65000000002</v>
          </cell>
        </row>
        <row r="37">
          <cell r="C37">
            <v>9028525.0899999999</v>
          </cell>
          <cell r="D37">
            <v>2113514.44</v>
          </cell>
          <cell r="E37">
            <v>320644.23</v>
          </cell>
          <cell r="G37">
            <v>130159.7</v>
          </cell>
          <cell r="H37">
            <v>58715.040000000001</v>
          </cell>
          <cell r="N37">
            <v>475502.87</v>
          </cell>
          <cell r="O37">
            <v>204694.61</v>
          </cell>
        </row>
        <row r="38">
          <cell r="C38">
            <v>1355053.52</v>
          </cell>
          <cell r="D38">
            <v>317208.51</v>
          </cell>
          <cell r="E38">
            <v>48124.15</v>
          </cell>
          <cell r="G38">
            <v>19535.12</v>
          </cell>
          <cell r="H38">
            <v>8812.2900000000009</v>
          </cell>
          <cell r="N38">
            <v>121269.74</v>
          </cell>
          <cell r="O38">
            <v>198847.75</v>
          </cell>
        </row>
        <row r="39">
          <cell r="C39">
            <v>4178253.29</v>
          </cell>
          <cell r="D39">
            <v>978099.69</v>
          </cell>
          <cell r="E39">
            <v>148388.87</v>
          </cell>
          <cell r="G39">
            <v>60235.77</v>
          </cell>
          <cell r="H39">
            <v>27172.36</v>
          </cell>
          <cell r="N39">
            <v>252488.88</v>
          </cell>
          <cell r="O39">
            <v>179384.99</v>
          </cell>
        </row>
        <row r="40">
          <cell r="C40">
            <v>909830.56</v>
          </cell>
          <cell r="D40">
            <v>212996.55</v>
          </cell>
          <cell r="E40">
            <v>32314</v>
          </cell>
          <cell r="G40">
            <v>13117.28</v>
          </cell>
          <cell r="H40">
            <v>5917.21</v>
          </cell>
          <cell r="N40">
            <v>94764.479999999996</v>
          </cell>
          <cell r="O40">
            <v>191235.08</v>
          </cell>
        </row>
        <row r="41">
          <cell r="C41">
            <v>2353553</v>
          </cell>
          <cell r="D41">
            <v>550949.81999999995</v>
          </cell>
          <cell r="E41">
            <v>83585.37</v>
          </cell>
          <cell r="G41">
            <v>33929.96</v>
          </cell>
          <cell r="H41">
            <v>15305.81</v>
          </cell>
          <cell r="N41">
            <v>190600.49</v>
          </cell>
          <cell r="O41">
            <v>239889.65</v>
          </cell>
        </row>
        <row r="42">
          <cell r="C42">
            <v>22505425.48</v>
          </cell>
          <cell r="D42">
            <v>5268362.4000000004</v>
          </cell>
          <cell r="E42">
            <v>799270.62</v>
          </cell>
          <cell r="G42">
            <v>324449.39</v>
          </cell>
          <cell r="H42">
            <v>146359.12</v>
          </cell>
          <cell r="N42">
            <v>1027924.76</v>
          </cell>
          <cell r="O42">
            <v>193614.45</v>
          </cell>
        </row>
        <row r="43">
          <cell r="C43">
            <v>2519181.79</v>
          </cell>
          <cell r="D43">
            <v>589722.68000000005</v>
          </cell>
          <cell r="E43">
            <v>89467.65</v>
          </cell>
          <cell r="G43">
            <v>36317.769999999997</v>
          </cell>
          <cell r="H43">
            <v>16382.95</v>
          </cell>
          <cell r="N43">
            <v>183026.03999999998</v>
          </cell>
          <cell r="O43">
            <v>198399.73</v>
          </cell>
        </row>
        <row r="44">
          <cell r="C44">
            <v>4965975.83</v>
          </cell>
          <cell r="D44">
            <v>1162499.3999999999</v>
          </cell>
          <cell r="E44">
            <v>176364.41</v>
          </cell>
          <cell r="G44">
            <v>71591.929999999993</v>
          </cell>
          <cell r="H44">
            <v>32295.119999999999</v>
          </cell>
          <cell r="N44">
            <v>282885.28000000003</v>
          </cell>
          <cell r="O44">
            <v>191875.82</v>
          </cell>
        </row>
        <row r="45">
          <cell r="C45">
            <v>25128176.02</v>
          </cell>
          <cell r="D45">
            <v>5882330.1299999999</v>
          </cell>
          <cell r="E45">
            <v>892416.52</v>
          </cell>
          <cell r="G45">
            <v>362260.28</v>
          </cell>
          <cell r="H45">
            <v>163415.62</v>
          </cell>
          <cell r="N45">
            <v>1120584.9099999999</v>
          </cell>
          <cell r="O45">
            <v>190790.63</v>
          </cell>
        </row>
        <row r="46">
          <cell r="C46">
            <v>1218795.1200000001</v>
          </cell>
          <cell r="D46">
            <v>285311.42</v>
          </cell>
          <cell r="E46">
            <v>43284.99</v>
          </cell>
          <cell r="G46">
            <v>17570.759999999998</v>
          </cell>
          <cell r="H46">
            <v>7926.17</v>
          </cell>
          <cell r="N46">
            <v>132439.70000000001</v>
          </cell>
          <cell r="O46">
            <v>238017.05</v>
          </cell>
        </row>
        <row r="47">
          <cell r="C47">
            <v>2300181</v>
          </cell>
          <cell r="D47">
            <v>538453.54</v>
          </cell>
          <cell r="E47">
            <v>81689.539999999994</v>
          </cell>
          <cell r="G47">
            <v>33160.379999999997</v>
          </cell>
          <cell r="H47">
            <v>14958.65</v>
          </cell>
          <cell r="N47">
            <v>183634.93</v>
          </cell>
          <cell r="O47">
            <v>235782.81</v>
          </cell>
        </row>
      </sheetData>
      <sheetData sheetId="6"/>
      <sheetData sheetId="7">
        <row r="5">
          <cell r="C5">
            <v>1648754.5</v>
          </cell>
          <cell r="D5">
            <v>380540.7</v>
          </cell>
          <cell r="E5">
            <v>28113.65</v>
          </cell>
          <cell r="G5">
            <v>18975.330000000002</v>
          </cell>
          <cell r="H5">
            <v>10026.19</v>
          </cell>
          <cell r="N5">
            <v>177889.66999999998</v>
          </cell>
          <cell r="O5">
            <v>1685730.73</v>
          </cell>
        </row>
        <row r="6">
          <cell r="C6">
            <v>2753733.33</v>
          </cell>
          <cell r="D6">
            <v>635575.25</v>
          </cell>
          <cell r="E6">
            <v>46955.14</v>
          </cell>
          <cell r="G6">
            <v>31692.41</v>
          </cell>
          <cell r="H6">
            <v>16745.63</v>
          </cell>
          <cell r="N6">
            <v>162179.84</v>
          </cell>
          <cell r="O6">
            <v>971610.52</v>
          </cell>
        </row>
        <row r="7">
          <cell r="C7">
            <v>16836454.57</v>
          </cell>
          <cell r="D7">
            <v>3885937.41</v>
          </cell>
          <cell r="E7">
            <v>287085.96000000002</v>
          </cell>
          <cell r="G7">
            <v>193768.9</v>
          </cell>
          <cell r="H7">
            <v>102383.61</v>
          </cell>
          <cell r="N7">
            <v>710776.26</v>
          </cell>
          <cell r="O7">
            <v>920967.36</v>
          </cell>
        </row>
        <row r="8">
          <cell r="C8">
            <v>1517057.6700000002</v>
          </cell>
          <cell r="D8">
            <v>350144.09</v>
          </cell>
          <cell r="E8">
            <v>25868.01</v>
          </cell>
          <cell r="G8">
            <v>17459.63</v>
          </cell>
          <cell r="H8">
            <v>9225.32</v>
          </cell>
          <cell r="N8">
            <v>118065.59999999999</v>
          </cell>
          <cell r="O8">
            <v>1060551.02</v>
          </cell>
        </row>
        <row r="9">
          <cell r="C9">
            <v>1187407.1100000001</v>
          </cell>
          <cell r="D9">
            <v>274059.68</v>
          </cell>
          <cell r="E9">
            <v>20247.03</v>
          </cell>
          <cell r="G9">
            <v>13665.75</v>
          </cell>
          <cell r="H9">
            <v>7220.71</v>
          </cell>
          <cell r="N9">
            <v>98695.92</v>
          </cell>
          <cell r="O9">
            <v>1006434.44</v>
          </cell>
        </row>
        <row r="10">
          <cell r="C10">
            <v>1377165.53</v>
          </cell>
          <cell r="D10">
            <v>317856.32</v>
          </cell>
          <cell r="E10">
            <v>23482.639999999999</v>
          </cell>
          <cell r="G10">
            <v>15849.63</v>
          </cell>
          <cell r="H10">
            <v>8374.6299999999992</v>
          </cell>
          <cell r="N10">
            <v>105679.7</v>
          </cell>
          <cell r="O10">
            <v>974242</v>
          </cell>
        </row>
        <row r="11">
          <cell r="C11">
            <v>2023153.79</v>
          </cell>
          <cell r="D11">
            <v>466953.6</v>
          </cell>
          <cell r="E11">
            <v>34497.68</v>
          </cell>
          <cell r="G11">
            <v>23284.240000000002</v>
          </cell>
          <cell r="H11">
            <v>12302.92</v>
          </cell>
          <cell r="N11">
            <v>125220.88</v>
          </cell>
          <cell r="O11">
            <v>961028.52</v>
          </cell>
        </row>
        <row r="12">
          <cell r="C12">
            <v>1168278.9300000002</v>
          </cell>
          <cell r="D12">
            <v>269644.61</v>
          </cell>
          <cell r="E12">
            <v>19920.849999999999</v>
          </cell>
          <cell r="G12">
            <v>13445.59</v>
          </cell>
          <cell r="H12">
            <v>7104.38</v>
          </cell>
          <cell r="N12">
            <v>62130.97</v>
          </cell>
          <cell r="O12">
            <v>590237.28</v>
          </cell>
        </row>
        <row r="13">
          <cell r="C13">
            <v>16554922.99</v>
          </cell>
          <cell r="D13">
            <v>3820958.09</v>
          </cell>
          <cell r="E13">
            <v>282285.40999999997</v>
          </cell>
          <cell r="G13">
            <v>190528.76</v>
          </cell>
          <cell r="H13">
            <v>100671.59</v>
          </cell>
          <cell r="N13">
            <v>648209.73</v>
          </cell>
          <cell r="O13">
            <v>1001803.49</v>
          </cell>
        </row>
        <row r="14">
          <cell r="C14">
            <v>1032191</v>
          </cell>
          <cell r="D14">
            <v>238234.7</v>
          </cell>
          <cell r="E14">
            <v>17600.34</v>
          </cell>
          <cell r="G14">
            <v>11879.37</v>
          </cell>
          <cell r="H14">
            <v>6276.82</v>
          </cell>
          <cell r="N14">
            <v>77992.09</v>
          </cell>
          <cell r="O14">
            <v>843956.04</v>
          </cell>
        </row>
        <row r="15">
          <cell r="C15">
            <v>1501583.17</v>
          </cell>
          <cell r="D15">
            <v>346572.04</v>
          </cell>
          <cell r="E15">
            <v>25604.11</v>
          </cell>
          <cell r="G15">
            <v>17281.509999999998</v>
          </cell>
          <cell r="H15">
            <v>9131.2099999999991</v>
          </cell>
          <cell r="N15">
            <v>161702.67000000001</v>
          </cell>
          <cell r="O15">
            <v>1588795.62</v>
          </cell>
        </row>
        <row r="16">
          <cell r="C16">
            <v>3683933.8400000003</v>
          </cell>
          <cell r="D16">
            <v>850270.41</v>
          </cell>
          <cell r="E16">
            <v>62816.43</v>
          </cell>
          <cell r="G16">
            <v>42398</v>
          </cell>
          <cell r="H16">
            <v>22402.25</v>
          </cell>
          <cell r="N16">
            <v>201033.16999999998</v>
          </cell>
          <cell r="O16">
            <v>968250.52999999991</v>
          </cell>
        </row>
        <row r="17">
          <cell r="C17">
            <v>1875385.4000000001</v>
          </cell>
          <cell r="D17">
            <v>432846.91</v>
          </cell>
          <cell r="E17">
            <v>31977.94</v>
          </cell>
          <cell r="G17">
            <v>21583.54</v>
          </cell>
          <cell r="H17">
            <v>11404.31</v>
          </cell>
          <cell r="N17">
            <v>151807.46</v>
          </cell>
          <cell r="O17">
            <v>1275576.49</v>
          </cell>
        </row>
        <row r="18">
          <cell r="C18">
            <v>1235049.3</v>
          </cell>
          <cell r="D18">
            <v>285055.12</v>
          </cell>
          <cell r="E18">
            <v>21059.35</v>
          </cell>
          <cell r="G18">
            <v>14214.03</v>
          </cell>
          <cell r="H18">
            <v>7510.41</v>
          </cell>
          <cell r="N18">
            <v>86772.459999999992</v>
          </cell>
          <cell r="O18">
            <v>867845.66999999993</v>
          </cell>
        </row>
        <row r="19">
          <cell r="C19">
            <v>1907712.33</v>
          </cell>
          <cell r="D19">
            <v>440309.64</v>
          </cell>
          <cell r="E19">
            <v>32529.27</v>
          </cell>
          <cell r="G19">
            <v>21955.66</v>
          </cell>
          <cell r="H19">
            <v>11600.93</v>
          </cell>
          <cell r="N19">
            <v>119911.60999999999</v>
          </cell>
          <cell r="O19">
            <v>910806.57</v>
          </cell>
        </row>
        <row r="20">
          <cell r="C20">
            <v>2268652.6</v>
          </cell>
          <cell r="D20">
            <v>523616.19</v>
          </cell>
          <cell r="E20">
            <v>38683.81</v>
          </cell>
          <cell r="G20">
            <v>26109.67</v>
          </cell>
          <cell r="H20">
            <v>13795.83</v>
          </cell>
          <cell r="N20">
            <v>152275.6</v>
          </cell>
          <cell r="O20">
            <v>1055576.97</v>
          </cell>
        </row>
        <row r="21">
          <cell r="C21">
            <v>1853095.47</v>
          </cell>
          <cell r="D21">
            <v>427703.62</v>
          </cell>
          <cell r="E21">
            <v>31597.96</v>
          </cell>
          <cell r="G21">
            <v>21327.07</v>
          </cell>
          <cell r="H21">
            <v>11268.8</v>
          </cell>
          <cell r="N21">
            <v>118523.23000000001</v>
          </cell>
          <cell r="O21">
            <v>897884.7699999999</v>
          </cell>
        </row>
        <row r="22">
          <cell r="C22">
            <v>1425460.57</v>
          </cell>
          <cell r="D22">
            <v>329003.33</v>
          </cell>
          <cell r="E22">
            <v>24306.17</v>
          </cell>
          <cell r="G22">
            <v>16405.47</v>
          </cell>
          <cell r="H22">
            <v>8668.32</v>
          </cell>
          <cell r="N22">
            <v>76436.52</v>
          </cell>
          <cell r="O22">
            <v>631975.91</v>
          </cell>
        </row>
        <row r="23">
          <cell r="C23">
            <v>1931057.02</v>
          </cell>
          <cell r="D23">
            <v>445697.39</v>
          </cell>
          <cell r="E23">
            <v>32927.31</v>
          </cell>
          <cell r="G23">
            <v>22224.31</v>
          </cell>
          <cell r="H23">
            <v>11742.88</v>
          </cell>
          <cell r="N23">
            <v>109850.4</v>
          </cell>
          <cell r="O23">
            <v>758121.96000000008</v>
          </cell>
        </row>
        <row r="24">
          <cell r="C24">
            <v>1062133.0599999998</v>
          </cell>
          <cell r="D24">
            <v>245145.95</v>
          </cell>
          <cell r="E24">
            <v>18110.939999999999</v>
          </cell>
          <cell r="G24">
            <v>12223.99</v>
          </cell>
          <cell r="H24">
            <v>6458.91</v>
          </cell>
          <cell r="N24">
            <v>92337.93</v>
          </cell>
          <cell r="O24">
            <v>992973.84</v>
          </cell>
        </row>
        <row r="25">
          <cell r="C25">
            <v>8668763.9400000013</v>
          </cell>
          <cell r="D25">
            <v>2000792.95</v>
          </cell>
          <cell r="E25">
            <v>147814.93</v>
          </cell>
          <cell r="G25">
            <v>99767.8</v>
          </cell>
          <cell r="H25">
            <v>52715.31</v>
          </cell>
          <cell r="N25">
            <v>400036.74</v>
          </cell>
          <cell r="O25">
            <v>974578.23</v>
          </cell>
        </row>
        <row r="26">
          <cell r="C26">
            <v>34996943.600000001</v>
          </cell>
          <cell r="D26">
            <v>8077468.9000000004</v>
          </cell>
          <cell r="E26">
            <v>596748.66</v>
          </cell>
          <cell r="G26">
            <v>402775.98</v>
          </cell>
          <cell r="H26">
            <v>212818.77</v>
          </cell>
          <cell r="N26">
            <v>1491444.56</v>
          </cell>
          <cell r="O26">
            <v>1087948.08</v>
          </cell>
        </row>
        <row r="27">
          <cell r="C27">
            <v>1178359.54</v>
          </cell>
          <cell r="D27">
            <v>271971.15000000002</v>
          </cell>
          <cell r="E27">
            <v>20092.73</v>
          </cell>
          <cell r="G27">
            <v>13561.61</v>
          </cell>
          <cell r="H27">
            <v>7165.68</v>
          </cell>
          <cell r="N27">
            <v>96568.659999999989</v>
          </cell>
          <cell r="O27">
            <v>991299.13</v>
          </cell>
        </row>
        <row r="28">
          <cell r="C28">
            <v>1236299.7</v>
          </cell>
          <cell r="D28">
            <v>285343.44</v>
          </cell>
          <cell r="E28">
            <v>21080.65</v>
          </cell>
          <cell r="G28">
            <v>14228.4</v>
          </cell>
          <cell r="H28">
            <v>7518</v>
          </cell>
          <cell r="N28">
            <v>99367.7</v>
          </cell>
          <cell r="O28">
            <v>1017399.04</v>
          </cell>
        </row>
        <row r="29">
          <cell r="C29">
            <v>2875463.6800000002</v>
          </cell>
          <cell r="D29">
            <v>663671.12</v>
          </cell>
          <cell r="E29">
            <v>49030.81</v>
          </cell>
          <cell r="G29">
            <v>33093.379999999997</v>
          </cell>
          <cell r="H29">
            <v>17485.88</v>
          </cell>
          <cell r="N29">
            <v>153728.74</v>
          </cell>
          <cell r="O29">
            <v>927684.56</v>
          </cell>
        </row>
        <row r="30">
          <cell r="C30">
            <v>1122741.18</v>
          </cell>
          <cell r="D30">
            <v>259133.57</v>
          </cell>
          <cell r="E30">
            <v>19144.32</v>
          </cell>
          <cell r="G30">
            <v>12921.47</v>
          </cell>
          <cell r="H30">
            <v>6827.45</v>
          </cell>
          <cell r="N30">
            <v>170779.65</v>
          </cell>
          <cell r="O30">
            <v>1869390.5599999998</v>
          </cell>
        </row>
        <row r="31">
          <cell r="C31">
            <v>29622076.129999999</v>
          </cell>
          <cell r="D31">
            <v>6836922.0599999996</v>
          </cell>
          <cell r="E31">
            <v>505099.32</v>
          </cell>
          <cell r="G31">
            <v>340917.19</v>
          </cell>
          <cell r="H31">
            <v>180133.82</v>
          </cell>
          <cell r="N31">
            <v>1153138.03</v>
          </cell>
          <cell r="O31">
            <v>931487.34</v>
          </cell>
        </row>
        <row r="32">
          <cell r="C32">
            <v>1130416.96</v>
          </cell>
          <cell r="D32">
            <v>260905.41</v>
          </cell>
          <cell r="E32">
            <v>19275.22</v>
          </cell>
          <cell r="G32">
            <v>13009.82</v>
          </cell>
          <cell r="H32">
            <v>6874.13</v>
          </cell>
          <cell r="N32">
            <v>97084.86</v>
          </cell>
          <cell r="O32">
            <v>1015064.73</v>
          </cell>
        </row>
        <row r="33">
          <cell r="C33">
            <v>1773336.07</v>
          </cell>
          <cell r="D33">
            <v>409295.12</v>
          </cell>
          <cell r="E33">
            <v>30237.98</v>
          </cell>
          <cell r="G33">
            <v>20409.150000000001</v>
          </cell>
          <cell r="H33">
            <v>10783.78</v>
          </cell>
          <cell r="N33">
            <v>114555.67</v>
          </cell>
          <cell r="O33">
            <v>897598.14</v>
          </cell>
        </row>
        <row r="34">
          <cell r="C34">
            <v>1754503.25</v>
          </cell>
          <cell r="D34">
            <v>404947.77</v>
          </cell>
          <cell r="E34">
            <v>29916.799999999999</v>
          </cell>
          <cell r="G34">
            <v>20192.37</v>
          </cell>
          <cell r="H34">
            <v>10669.24</v>
          </cell>
          <cell r="N34">
            <v>123914.31999999999</v>
          </cell>
          <cell r="O34">
            <v>1003023</v>
          </cell>
        </row>
        <row r="35">
          <cell r="C35">
            <v>1018350.74</v>
          </cell>
          <cell r="D35">
            <v>235040.62</v>
          </cell>
          <cell r="E35">
            <v>17364.37</v>
          </cell>
          <cell r="G35">
            <v>11720.1</v>
          </cell>
          <cell r="H35">
            <v>6192.66</v>
          </cell>
          <cell r="N35">
            <v>257818.66999999998</v>
          </cell>
          <cell r="O35">
            <v>2936169.14</v>
          </cell>
        </row>
        <row r="36">
          <cell r="C36">
            <v>47467541.280000001</v>
          </cell>
          <cell r="D36">
            <v>10955743.82</v>
          </cell>
          <cell r="E36">
            <v>809390.37</v>
          </cell>
          <cell r="G36">
            <v>546298.65</v>
          </cell>
          <cell r="H36">
            <v>288653.28999999998</v>
          </cell>
          <cell r="N36">
            <v>1818360.69</v>
          </cell>
          <cell r="O36">
            <v>959786.5</v>
          </cell>
        </row>
        <row r="37">
          <cell r="C37">
            <v>9655385.8800000008</v>
          </cell>
          <cell r="D37">
            <v>2228510.81</v>
          </cell>
          <cell r="E37">
            <v>164638.31</v>
          </cell>
          <cell r="G37">
            <v>111122.76</v>
          </cell>
          <cell r="H37">
            <v>58715.040000000001</v>
          </cell>
          <cell r="N37">
            <v>429413.72000000003</v>
          </cell>
          <cell r="O37">
            <v>1027480.37</v>
          </cell>
        </row>
        <row r="38">
          <cell r="C38">
            <v>1449136.42</v>
          </cell>
          <cell r="D38">
            <v>334467.83</v>
          </cell>
          <cell r="E38">
            <v>24709.87</v>
          </cell>
          <cell r="G38">
            <v>16677.95</v>
          </cell>
          <cell r="H38">
            <v>8812.2900000000009</v>
          </cell>
          <cell r="N38">
            <v>109515.39</v>
          </cell>
          <cell r="O38">
            <v>998131.63</v>
          </cell>
        </row>
        <row r="39">
          <cell r="C39">
            <v>4468354.1500000004</v>
          </cell>
          <cell r="D39">
            <v>1031318.12</v>
          </cell>
          <cell r="E39">
            <v>76191.899999999994</v>
          </cell>
          <cell r="G39">
            <v>51425.78</v>
          </cell>
          <cell r="H39">
            <v>27172.36</v>
          </cell>
          <cell r="N39">
            <v>228015.84000000003</v>
          </cell>
          <cell r="O39">
            <v>900436.79</v>
          </cell>
        </row>
        <row r="40">
          <cell r="C40">
            <v>973002.23</v>
          </cell>
          <cell r="D40">
            <v>224585.7</v>
          </cell>
          <cell r="E40">
            <v>16591.98</v>
          </cell>
          <cell r="G40">
            <v>11198.77</v>
          </cell>
          <cell r="H40">
            <v>5917.21</v>
          </cell>
          <cell r="N40">
            <v>85579.23</v>
          </cell>
          <cell r="O40">
            <v>959919.25</v>
          </cell>
        </row>
        <row r="41">
          <cell r="C41">
            <v>2516962.81</v>
          </cell>
          <cell r="D41">
            <v>580927.02</v>
          </cell>
          <cell r="E41">
            <v>42917.83</v>
          </cell>
          <cell r="G41">
            <v>28967.42</v>
          </cell>
          <cell r="H41">
            <v>15305.81</v>
          </cell>
          <cell r="N41">
            <v>172126.12</v>
          </cell>
          <cell r="O41">
            <v>1204144.6199999999</v>
          </cell>
        </row>
        <row r="42">
          <cell r="C42">
            <v>24068002.779999997</v>
          </cell>
          <cell r="D42">
            <v>5555014.1299999999</v>
          </cell>
          <cell r="E42">
            <v>410394.31</v>
          </cell>
          <cell r="G42">
            <v>276995.96000000002</v>
          </cell>
          <cell r="H42">
            <v>146359.12</v>
          </cell>
          <cell r="N42">
            <v>928290.9</v>
          </cell>
          <cell r="O42">
            <v>971862.67999999993</v>
          </cell>
        </row>
        <row r="43">
          <cell r="C43">
            <v>2694091.44</v>
          </cell>
          <cell r="D43">
            <v>621809.51</v>
          </cell>
          <cell r="E43">
            <v>45938.15</v>
          </cell>
          <cell r="G43">
            <v>31005.99</v>
          </cell>
          <cell r="H43">
            <v>16382.95</v>
          </cell>
          <cell r="N43">
            <v>165285.83000000002</v>
          </cell>
          <cell r="O43">
            <v>995882.76</v>
          </cell>
        </row>
        <row r="44">
          <cell r="C44">
            <v>5310769.12</v>
          </cell>
          <cell r="D44">
            <v>1225751.02</v>
          </cell>
          <cell r="E44">
            <v>90556.25</v>
          </cell>
          <cell r="G44">
            <v>61121.01</v>
          </cell>
          <cell r="H44">
            <v>32295.119999999999</v>
          </cell>
          <cell r="N44">
            <v>255466.01</v>
          </cell>
          <cell r="O44">
            <v>963135.47</v>
          </cell>
        </row>
        <row r="45">
          <cell r="C45">
            <v>26872853.91</v>
          </cell>
          <cell r="D45">
            <v>6202387.8499999996</v>
          </cell>
          <cell r="E45">
            <v>458221.09</v>
          </cell>
          <cell r="G45">
            <v>309276.69</v>
          </cell>
          <cell r="H45">
            <v>163415.62</v>
          </cell>
          <cell r="N45">
            <v>1011969.76</v>
          </cell>
          <cell r="O45">
            <v>957688.29</v>
          </cell>
        </row>
        <row r="46">
          <cell r="C46">
            <v>1303417.45</v>
          </cell>
          <cell r="D46">
            <v>300835.21999999997</v>
          </cell>
          <cell r="E46">
            <v>22225.16</v>
          </cell>
          <cell r="G46">
            <v>15000.89</v>
          </cell>
          <cell r="H46">
            <v>7926.17</v>
          </cell>
          <cell r="N46">
            <v>119602.69</v>
          </cell>
          <cell r="O46">
            <v>1194744.95</v>
          </cell>
        </row>
        <row r="47">
          <cell r="C47">
            <v>2459884.96</v>
          </cell>
          <cell r="D47">
            <v>567750.81000000006</v>
          </cell>
          <cell r="E47">
            <v>41944.39</v>
          </cell>
          <cell r="G47">
            <v>28310.400000000001</v>
          </cell>
          <cell r="H47">
            <v>14958.65</v>
          </cell>
          <cell r="N47">
            <v>165835.71</v>
          </cell>
          <cell r="O47">
            <v>1183530.01</v>
          </cell>
        </row>
      </sheetData>
      <sheetData sheetId="8"/>
      <sheetData sheetId="9">
        <row r="5">
          <cell r="C5">
            <v>1884892.17</v>
          </cell>
          <cell r="D5">
            <v>423835.19</v>
          </cell>
          <cell r="E5">
            <v>40784.629999999997</v>
          </cell>
          <cell r="G5">
            <v>23485.63</v>
          </cell>
          <cell r="H5">
            <v>10026.19</v>
          </cell>
          <cell r="N5">
            <v>199304.15999999997</v>
          </cell>
          <cell r="O5">
            <v>335831.22</v>
          </cell>
        </row>
        <row r="6">
          <cell r="C6">
            <v>3148128.12</v>
          </cell>
          <cell r="D6">
            <v>707885.28</v>
          </cell>
          <cell r="E6">
            <v>68118.070000000007</v>
          </cell>
          <cell r="G6">
            <v>39225.47</v>
          </cell>
          <cell r="H6">
            <v>16745.63</v>
          </cell>
          <cell r="N6">
            <v>181703.16</v>
          </cell>
          <cell r="O6">
            <v>193564.22</v>
          </cell>
        </row>
        <row r="7">
          <cell r="C7">
            <v>19247802.789999999</v>
          </cell>
          <cell r="D7">
            <v>4328044.37</v>
          </cell>
          <cell r="E7">
            <v>416477.15</v>
          </cell>
          <cell r="G7">
            <v>239826.37</v>
          </cell>
          <cell r="H7">
            <v>102383.61</v>
          </cell>
          <cell r="N7">
            <v>796340.05999999994</v>
          </cell>
          <cell r="O7">
            <v>183475.09</v>
          </cell>
        </row>
        <row r="8">
          <cell r="C8">
            <v>1734333.5</v>
          </cell>
          <cell r="D8">
            <v>389980.33</v>
          </cell>
          <cell r="E8">
            <v>37526.86</v>
          </cell>
          <cell r="G8">
            <v>21609.66</v>
          </cell>
          <cell r="H8">
            <v>9225.32</v>
          </cell>
          <cell r="N8">
            <v>132278.43</v>
          </cell>
          <cell r="O8">
            <v>211282.94</v>
          </cell>
        </row>
        <row r="9">
          <cell r="C9">
            <v>1357469.75</v>
          </cell>
          <cell r="D9">
            <v>305239.73</v>
          </cell>
          <cell r="E9">
            <v>29372.47</v>
          </cell>
          <cell r="G9">
            <v>16914</v>
          </cell>
          <cell r="H9">
            <v>7220.71</v>
          </cell>
          <cell r="N9">
            <v>110577.01</v>
          </cell>
          <cell r="O9">
            <v>200501.84</v>
          </cell>
        </row>
        <row r="10">
          <cell r="C10">
            <v>1574405.7300000002</v>
          </cell>
          <cell r="D10">
            <v>354019.15</v>
          </cell>
          <cell r="E10">
            <v>34066.400000000001</v>
          </cell>
          <cell r="G10">
            <v>19616.97</v>
          </cell>
          <cell r="H10">
            <v>8374.6299999999992</v>
          </cell>
          <cell r="N10">
            <v>118401.5</v>
          </cell>
          <cell r="O10">
            <v>194088.46</v>
          </cell>
        </row>
        <row r="11">
          <cell r="C11">
            <v>2312913.62</v>
          </cell>
          <cell r="D11">
            <v>520079.38</v>
          </cell>
          <cell r="E11">
            <v>50045.97</v>
          </cell>
          <cell r="G11">
            <v>28818.73</v>
          </cell>
          <cell r="H11">
            <v>12302.92</v>
          </cell>
          <cell r="N11">
            <v>140295.06</v>
          </cell>
          <cell r="O11">
            <v>191456.07</v>
          </cell>
        </row>
        <row r="12">
          <cell r="C12">
            <v>1335601.99</v>
          </cell>
          <cell r="D12">
            <v>300322.34999999998</v>
          </cell>
          <cell r="E12">
            <v>28899.29</v>
          </cell>
          <cell r="G12">
            <v>16641.52</v>
          </cell>
          <cell r="H12">
            <v>7104.38</v>
          </cell>
          <cell r="N12">
            <v>69610.34</v>
          </cell>
          <cell r="O12">
            <v>117587.05</v>
          </cell>
        </row>
        <row r="13">
          <cell r="C13">
            <v>18925949.710000001</v>
          </cell>
          <cell r="D13">
            <v>4255672.3</v>
          </cell>
          <cell r="E13">
            <v>409512.96000000002</v>
          </cell>
          <cell r="G13">
            <v>235816.08</v>
          </cell>
          <cell r="H13">
            <v>100671.59</v>
          </cell>
          <cell r="N13">
            <v>726241.72</v>
          </cell>
          <cell r="O13">
            <v>199579.26</v>
          </cell>
        </row>
        <row r="14">
          <cell r="C14">
            <v>1180023.32</v>
          </cell>
          <cell r="D14">
            <v>265338.89</v>
          </cell>
          <cell r="E14">
            <v>25532.91</v>
          </cell>
          <cell r="G14">
            <v>14703.01</v>
          </cell>
          <cell r="H14">
            <v>6276.82</v>
          </cell>
          <cell r="N14">
            <v>87380.83</v>
          </cell>
          <cell r="O14">
            <v>168132.9</v>
          </cell>
        </row>
        <row r="15">
          <cell r="C15">
            <v>1716642.7</v>
          </cell>
          <cell r="D15">
            <v>386001.88</v>
          </cell>
          <cell r="E15">
            <v>37144.019999999997</v>
          </cell>
          <cell r="G15">
            <v>21389.21</v>
          </cell>
          <cell r="H15">
            <v>9131.2099999999991</v>
          </cell>
          <cell r="N15">
            <v>181168.56</v>
          </cell>
          <cell r="O15">
            <v>316519.81</v>
          </cell>
        </row>
        <row r="16">
          <cell r="C16">
            <v>4211553.68</v>
          </cell>
          <cell r="D16">
            <v>947006.52</v>
          </cell>
          <cell r="E16">
            <v>91128.13</v>
          </cell>
          <cell r="G16">
            <v>52475.69</v>
          </cell>
          <cell r="H16">
            <v>22402.25</v>
          </cell>
          <cell r="N16">
            <v>225233.71</v>
          </cell>
          <cell r="O16">
            <v>192894.84</v>
          </cell>
        </row>
        <row r="17">
          <cell r="C17">
            <v>2143981.5699999998</v>
          </cell>
          <cell r="D17">
            <v>482092.33</v>
          </cell>
          <cell r="E17">
            <v>46390.57</v>
          </cell>
          <cell r="G17">
            <v>26713.79</v>
          </cell>
          <cell r="H17">
            <v>11404.31</v>
          </cell>
          <cell r="N17">
            <v>170082.16</v>
          </cell>
          <cell r="O17">
            <v>254120.31</v>
          </cell>
        </row>
        <row r="18">
          <cell r="C18">
            <v>1411935.3399999999</v>
          </cell>
          <cell r="D18">
            <v>317486.13</v>
          </cell>
          <cell r="E18">
            <v>30550.92</v>
          </cell>
          <cell r="G18">
            <v>17592.599999999999</v>
          </cell>
          <cell r="H18">
            <v>7510.41</v>
          </cell>
          <cell r="N18">
            <v>97218.2</v>
          </cell>
          <cell r="O18">
            <v>172892.19</v>
          </cell>
        </row>
        <row r="19">
          <cell r="C19">
            <v>2180938.4300000002</v>
          </cell>
          <cell r="D19">
            <v>490404.11</v>
          </cell>
          <cell r="E19">
            <v>47190.39</v>
          </cell>
          <cell r="G19">
            <v>27174.36</v>
          </cell>
          <cell r="H19">
            <v>11600.93</v>
          </cell>
          <cell r="N19">
            <v>134346.66</v>
          </cell>
          <cell r="O19">
            <v>181450.86</v>
          </cell>
        </row>
        <row r="20">
          <cell r="C20">
            <v>2593573.23</v>
          </cell>
          <cell r="D20">
            <v>583188.53</v>
          </cell>
          <cell r="E20">
            <v>56118.81</v>
          </cell>
          <cell r="G20">
            <v>32315.75</v>
          </cell>
          <cell r="H20">
            <v>13795.83</v>
          </cell>
          <cell r="N20">
            <v>170606.66</v>
          </cell>
          <cell r="O20">
            <v>210292.01</v>
          </cell>
        </row>
        <row r="21">
          <cell r="C21">
            <v>2118499.25</v>
          </cell>
          <cell r="D21">
            <v>476363.89</v>
          </cell>
          <cell r="E21">
            <v>45839.33</v>
          </cell>
          <cell r="G21">
            <v>26396.36</v>
          </cell>
          <cell r="H21">
            <v>11268.8</v>
          </cell>
          <cell r="N21">
            <v>132791.16</v>
          </cell>
          <cell r="O21">
            <v>178876.58</v>
          </cell>
        </row>
        <row r="22">
          <cell r="C22">
            <v>1629617.68</v>
          </cell>
          <cell r="D22">
            <v>366434.37</v>
          </cell>
          <cell r="E22">
            <v>35261.089999999997</v>
          </cell>
          <cell r="G22">
            <v>20304.93</v>
          </cell>
          <cell r="H22">
            <v>8668.32</v>
          </cell>
          <cell r="N22">
            <v>85638.01</v>
          </cell>
          <cell r="O22">
            <v>125902.22</v>
          </cell>
        </row>
        <row r="23">
          <cell r="C23">
            <v>2207626.59</v>
          </cell>
          <cell r="D23">
            <v>496404.82</v>
          </cell>
          <cell r="E23">
            <v>47767.83</v>
          </cell>
          <cell r="G23">
            <v>27506.87</v>
          </cell>
          <cell r="H23">
            <v>11742.88</v>
          </cell>
          <cell r="N23">
            <v>123074.29</v>
          </cell>
          <cell r="O23">
            <v>151033.03</v>
          </cell>
        </row>
        <row r="24">
          <cell r="C24">
            <v>1214253.75</v>
          </cell>
          <cell r="D24">
            <v>273036.45</v>
          </cell>
          <cell r="E24">
            <v>26273.63</v>
          </cell>
          <cell r="G24">
            <v>15129.54</v>
          </cell>
          <cell r="H24">
            <v>6458.91</v>
          </cell>
          <cell r="N24">
            <v>103453.64</v>
          </cell>
          <cell r="O24">
            <v>197820.22</v>
          </cell>
        </row>
        <row r="25">
          <cell r="C25">
            <v>9910320.3399999999</v>
          </cell>
          <cell r="D25">
            <v>2228425.16</v>
          </cell>
          <cell r="E25">
            <v>214435.92</v>
          </cell>
          <cell r="G25">
            <v>123481.89</v>
          </cell>
          <cell r="H25">
            <v>52715.31</v>
          </cell>
          <cell r="N25">
            <v>448193.48</v>
          </cell>
          <cell r="O25">
            <v>194155.44</v>
          </cell>
        </row>
        <row r="26">
          <cell r="C26">
            <v>40009270.689999998</v>
          </cell>
          <cell r="D26">
            <v>8996450.5800000001</v>
          </cell>
          <cell r="E26">
            <v>865706.49</v>
          </cell>
          <cell r="G26">
            <v>498512.93</v>
          </cell>
          <cell r="H26">
            <v>212818.77</v>
          </cell>
          <cell r="N26">
            <v>1670985.83</v>
          </cell>
          <cell r="O26">
            <v>216740.98</v>
          </cell>
        </row>
        <row r="27">
          <cell r="C27">
            <v>1347126.38</v>
          </cell>
          <cell r="D27">
            <v>302913.58</v>
          </cell>
          <cell r="E27">
            <v>29148.63</v>
          </cell>
          <cell r="G27">
            <v>16785.099999999999</v>
          </cell>
          <cell r="H27">
            <v>7165.68</v>
          </cell>
          <cell r="N27">
            <v>108193.67</v>
          </cell>
          <cell r="O27">
            <v>197486.58</v>
          </cell>
        </row>
        <row r="28">
          <cell r="C28">
            <v>1413364.82</v>
          </cell>
          <cell r="D28">
            <v>317807.25</v>
          </cell>
          <cell r="E28">
            <v>30581.82</v>
          </cell>
          <cell r="G28">
            <v>17610.39</v>
          </cell>
          <cell r="H28">
            <v>7518</v>
          </cell>
          <cell r="N28">
            <v>111329.67</v>
          </cell>
          <cell r="O28">
            <v>202686.2</v>
          </cell>
        </row>
        <row r="29">
          <cell r="C29">
            <v>3287292.9099999997</v>
          </cell>
          <cell r="D29">
            <v>739177.64</v>
          </cell>
          <cell r="E29">
            <v>71129.259999999995</v>
          </cell>
          <cell r="G29">
            <v>40959.440000000002</v>
          </cell>
          <cell r="H29">
            <v>17485.88</v>
          </cell>
          <cell r="N29">
            <v>172234.72</v>
          </cell>
          <cell r="O29">
            <v>184813.29</v>
          </cell>
        </row>
        <row r="30">
          <cell r="C30">
            <v>1283542.26</v>
          </cell>
          <cell r="D30">
            <v>288615.46000000002</v>
          </cell>
          <cell r="E30">
            <v>27772.76</v>
          </cell>
          <cell r="G30">
            <v>15992.81</v>
          </cell>
          <cell r="H30">
            <v>6827.45</v>
          </cell>
          <cell r="N30">
            <v>191338.23</v>
          </cell>
          <cell r="O30">
            <v>372419.93</v>
          </cell>
        </row>
        <row r="31">
          <cell r="C31">
            <v>33864604.75</v>
          </cell>
          <cell r="D31">
            <v>7614765.4800000004</v>
          </cell>
          <cell r="E31">
            <v>732750.31</v>
          </cell>
          <cell r="G31">
            <v>421950.75</v>
          </cell>
          <cell r="H31">
            <v>180133.82</v>
          </cell>
          <cell r="N31">
            <v>1291953.7</v>
          </cell>
          <cell r="O31">
            <v>185570.88</v>
          </cell>
        </row>
        <row r="32">
          <cell r="C32">
            <v>1292317.3699999999</v>
          </cell>
          <cell r="D32">
            <v>290588.88</v>
          </cell>
          <cell r="E32">
            <v>27962.66</v>
          </cell>
          <cell r="G32">
            <v>16102.16</v>
          </cell>
          <cell r="H32">
            <v>6874.13</v>
          </cell>
          <cell r="N32">
            <v>108772.01</v>
          </cell>
          <cell r="O32">
            <v>202221.16</v>
          </cell>
        </row>
        <row r="33">
          <cell r="C33">
            <v>2027316.57</v>
          </cell>
          <cell r="D33">
            <v>455861.03</v>
          </cell>
          <cell r="E33">
            <v>43866.39</v>
          </cell>
          <cell r="G33">
            <v>25260.25</v>
          </cell>
          <cell r="H33">
            <v>10783.78</v>
          </cell>
          <cell r="N33">
            <v>128345.98</v>
          </cell>
          <cell r="O33">
            <v>178819.47</v>
          </cell>
        </row>
        <row r="34">
          <cell r="C34">
            <v>2005786.45</v>
          </cell>
          <cell r="D34">
            <v>451019.08</v>
          </cell>
          <cell r="E34">
            <v>43400.47</v>
          </cell>
          <cell r="G34">
            <v>24991.95</v>
          </cell>
          <cell r="H34">
            <v>10669.24</v>
          </cell>
          <cell r="N34">
            <v>138831.22</v>
          </cell>
          <cell r="O34">
            <v>199822.21</v>
          </cell>
        </row>
        <row r="35">
          <cell r="C35">
            <v>1164200.81</v>
          </cell>
          <cell r="D35">
            <v>261781.43</v>
          </cell>
          <cell r="E35">
            <v>25190.59</v>
          </cell>
          <cell r="G35">
            <v>14505.88</v>
          </cell>
          <cell r="H35">
            <v>6192.66</v>
          </cell>
          <cell r="N35">
            <v>288855.07</v>
          </cell>
          <cell r="O35">
            <v>584943.52</v>
          </cell>
        </row>
        <row r="36">
          <cell r="C36">
            <v>54265930.489999995</v>
          </cell>
          <cell r="D36">
            <v>12202189.690000001</v>
          </cell>
          <cell r="E36">
            <v>1174186.92</v>
          </cell>
          <cell r="G36">
            <v>676149.92</v>
          </cell>
          <cell r="H36">
            <v>288653.28999999998</v>
          </cell>
          <cell r="N36">
            <v>2037256.46</v>
          </cell>
          <cell r="O36">
            <v>191208.65000000002</v>
          </cell>
        </row>
        <row r="37">
          <cell r="C37">
            <v>11038248.140000001</v>
          </cell>
          <cell r="D37">
            <v>2482050.7000000002</v>
          </cell>
          <cell r="E37">
            <v>238841.68</v>
          </cell>
          <cell r="G37">
            <v>137535.84</v>
          </cell>
          <cell r="H37">
            <v>58715.040000000001</v>
          </cell>
          <cell r="N37">
            <v>481106.87</v>
          </cell>
          <cell r="O37">
            <v>204694.61</v>
          </cell>
        </row>
        <row r="38">
          <cell r="C38">
            <v>1656684.42</v>
          </cell>
          <cell r="D38">
            <v>372520.57</v>
          </cell>
          <cell r="E38">
            <v>35846.75</v>
          </cell>
          <cell r="G38">
            <v>20642.18</v>
          </cell>
          <cell r="H38">
            <v>8812.2900000000009</v>
          </cell>
          <cell r="N38">
            <v>122698.95</v>
          </cell>
          <cell r="O38">
            <v>198847.75</v>
          </cell>
        </row>
        <row r="39">
          <cell r="C39">
            <v>5108320.1199999992</v>
          </cell>
          <cell r="D39">
            <v>1148652.21</v>
          </cell>
          <cell r="E39">
            <v>110532</v>
          </cell>
          <cell r="G39">
            <v>63649.32</v>
          </cell>
          <cell r="H39">
            <v>27172.36</v>
          </cell>
          <cell r="N39">
            <v>255464.57</v>
          </cell>
          <cell r="O39">
            <v>179384.99</v>
          </cell>
        </row>
        <row r="40">
          <cell r="C40">
            <v>1112357.25</v>
          </cell>
          <cell r="D40">
            <v>250137.04</v>
          </cell>
          <cell r="E40">
            <v>24070.080000000002</v>
          </cell>
          <cell r="G40">
            <v>13860.64</v>
          </cell>
          <cell r="H40">
            <v>5917.21</v>
          </cell>
          <cell r="N40">
            <v>95881.319999999992</v>
          </cell>
          <cell r="O40">
            <v>191235.08</v>
          </cell>
        </row>
        <row r="41">
          <cell r="C41">
            <v>2877446.9099999997</v>
          </cell>
          <cell r="D41">
            <v>647019.66</v>
          </cell>
          <cell r="E41">
            <v>62261.120000000003</v>
          </cell>
          <cell r="G41">
            <v>35852.769999999997</v>
          </cell>
          <cell r="H41">
            <v>15305.81</v>
          </cell>
          <cell r="N41">
            <v>192846.8</v>
          </cell>
          <cell r="O41">
            <v>239889.65</v>
          </cell>
        </row>
        <row r="42">
          <cell r="C42">
            <v>27515066.710000001</v>
          </cell>
          <cell r="D42">
            <v>6187013.6100000003</v>
          </cell>
          <cell r="E42">
            <v>595361.23</v>
          </cell>
          <cell r="G42">
            <v>342835.91</v>
          </cell>
          <cell r="H42">
            <v>146359.12</v>
          </cell>
          <cell r="N42">
            <v>1040039.28</v>
          </cell>
          <cell r="O42">
            <v>193614.45</v>
          </cell>
        </row>
        <row r="43">
          <cell r="C43">
            <v>3079944.2199999997</v>
          </cell>
          <cell r="D43">
            <v>692553.39</v>
          </cell>
          <cell r="E43">
            <v>66642.720000000001</v>
          </cell>
          <cell r="G43">
            <v>38375.89</v>
          </cell>
          <cell r="H43">
            <v>16382.95</v>
          </cell>
          <cell r="N43">
            <v>185183.07</v>
          </cell>
          <cell r="O43">
            <v>198399.73</v>
          </cell>
        </row>
        <row r="44">
          <cell r="C44">
            <v>6071387.2999999998</v>
          </cell>
          <cell r="D44">
            <v>1365205.94</v>
          </cell>
          <cell r="E44">
            <v>131370.44</v>
          </cell>
          <cell r="G44">
            <v>75649.039999999994</v>
          </cell>
          <cell r="H44">
            <v>32295.119999999999</v>
          </cell>
          <cell r="N44">
            <v>286219.2</v>
          </cell>
          <cell r="O44">
            <v>191875.82</v>
          </cell>
        </row>
        <row r="45">
          <cell r="C45">
            <v>30721633.82</v>
          </cell>
          <cell r="D45">
            <v>6908039.6900000004</v>
          </cell>
          <cell r="E45">
            <v>664743.81000000006</v>
          </cell>
          <cell r="G45">
            <v>382789.53</v>
          </cell>
          <cell r="H45">
            <v>163415.62</v>
          </cell>
          <cell r="N45">
            <v>1133791.48</v>
          </cell>
          <cell r="O45">
            <v>190790.63</v>
          </cell>
        </row>
        <row r="46">
          <cell r="C46">
            <v>1490095.32</v>
          </cell>
          <cell r="D46">
            <v>335061.55</v>
          </cell>
          <cell r="E46">
            <v>32242.16</v>
          </cell>
          <cell r="G46">
            <v>18566.490000000002</v>
          </cell>
          <cell r="H46">
            <v>7926.17</v>
          </cell>
          <cell r="N46">
            <v>134000.56</v>
          </cell>
          <cell r="O46">
            <v>238017.05</v>
          </cell>
        </row>
        <row r="47">
          <cell r="C47">
            <v>2812194.23</v>
          </cell>
          <cell r="D47">
            <v>632344.38</v>
          </cell>
          <cell r="E47">
            <v>60848.959999999999</v>
          </cell>
          <cell r="G47">
            <v>35039.58</v>
          </cell>
          <cell r="H47">
            <v>14958.65</v>
          </cell>
          <cell r="N47">
            <v>185799.14</v>
          </cell>
          <cell r="O47">
            <v>235782.81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4"/>
  <sheetViews>
    <sheetView zoomScaleNormal="100" workbookViewId="0">
      <selection activeCell="F23" sqref="F23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1643423</v>
      </c>
      <c r="C13" s="19">
        <v>379310</v>
      </c>
      <c r="D13" s="19">
        <v>28023</v>
      </c>
      <c r="E13" s="19">
        <v>18914</v>
      </c>
      <c r="F13" s="19">
        <v>9994</v>
      </c>
      <c r="G13" s="19">
        <v>65450</v>
      </c>
      <c r="H13" s="19">
        <v>88247</v>
      </c>
      <c r="I13" s="19">
        <v>128770</v>
      </c>
      <c r="J13" s="19">
        <v>0</v>
      </c>
      <c r="K13" s="20">
        <v>80888</v>
      </c>
      <c r="L13" s="20">
        <v>9729</v>
      </c>
      <c r="M13" s="21">
        <f>SUM(B13:L13)</f>
        <v>2452748</v>
      </c>
      <c r="N13" s="2"/>
      <c r="O13" s="3"/>
      <c r="P13" s="22"/>
    </row>
    <row r="14" spans="1:16" s="23" customFormat="1">
      <c r="A14" s="24" t="s">
        <v>23</v>
      </c>
      <c r="B14" s="19">
        <v>2730290</v>
      </c>
      <c r="C14" s="19">
        <v>630164</v>
      </c>
      <c r="D14" s="19">
        <v>46555</v>
      </c>
      <c r="E14" s="19">
        <v>31423</v>
      </c>
      <c r="F14" s="19">
        <v>16603</v>
      </c>
      <c r="G14" s="19">
        <v>165670</v>
      </c>
      <c r="H14" s="19">
        <v>168246</v>
      </c>
      <c r="I14" s="19">
        <v>207577</v>
      </c>
      <c r="J14" s="19">
        <v>55</v>
      </c>
      <c r="K14" s="20">
        <v>308224</v>
      </c>
      <c r="L14" s="20">
        <v>10012</v>
      </c>
      <c r="M14" s="21">
        <f t="shared" ref="M14:M45" si="0">SUM(B14:L14)</f>
        <v>4314819</v>
      </c>
      <c r="N14" s="15"/>
      <c r="O14" s="3"/>
      <c r="P14" s="22"/>
    </row>
    <row r="15" spans="1:16" s="23" customFormat="1">
      <c r="A15" s="24" t="s">
        <v>24</v>
      </c>
      <c r="B15" s="19">
        <v>16902181</v>
      </c>
      <c r="C15" s="19">
        <v>3901107</v>
      </c>
      <c r="D15" s="19">
        <v>288207</v>
      </c>
      <c r="E15" s="19">
        <v>194525</v>
      </c>
      <c r="F15" s="19">
        <v>102783</v>
      </c>
      <c r="G15" s="19">
        <v>165670</v>
      </c>
      <c r="H15" s="19">
        <v>723310</v>
      </c>
      <c r="I15" s="19">
        <v>212426</v>
      </c>
      <c r="J15" s="19">
        <v>1807</v>
      </c>
      <c r="K15" s="20">
        <v>981521</v>
      </c>
      <c r="L15" s="20">
        <v>476696</v>
      </c>
      <c r="M15" s="21">
        <f t="shared" si="0"/>
        <v>23950233</v>
      </c>
      <c r="O15" s="3"/>
      <c r="P15" s="22"/>
    </row>
    <row r="16" spans="1:16" s="23" customFormat="1">
      <c r="A16" s="24" t="s">
        <v>25</v>
      </c>
      <c r="B16" s="19">
        <v>1504772</v>
      </c>
      <c r="C16" s="19">
        <v>347309</v>
      </c>
      <c r="D16" s="19">
        <v>25659</v>
      </c>
      <c r="E16" s="19">
        <v>17318</v>
      </c>
      <c r="F16" s="19">
        <v>9151</v>
      </c>
      <c r="G16" s="19">
        <v>65450</v>
      </c>
      <c r="H16" s="19">
        <v>105756</v>
      </c>
      <c r="I16" s="19">
        <v>182849</v>
      </c>
      <c r="J16" s="19">
        <v>0</v>
      </c>
      <c r="K16" s="20">
        <v>0</v>
      </c>
      <c r="L16" s="20">
        <v>1192</v>
      </c>
      <c r="M16" s="21">
        <f t="shared" si="0"/>
        <v>2259456</v>
      </c>
      <c r="N16" s="2"/>
      <c r="O16" s="3"/>
      <c r="P16" s="22"/>
    </row>
    <row r="17" spans="1:16" s="23" customFormat="1">
      <c r="A17" s="24" t="s">
        <v>26</v>
      </c>
      <c r="B17" s="19">
        <v>1179820</v>
      </c>
      <c r="C17" s="19">
        <v>272308</v>
      </c>
      <c r="D17" s="19">
        <v>20118</v>
      </c>
      <c r="E17" s="19">
        <v>13578</v>
      </c>
      <c r="F17" s="19">
        <v>7175</v>
      </c>
      <c r="G17" s="19">
        <v>65450</v>
      </c>
      <c r="H17" s="19">
        <v>77236</v>
      </c>
      <c r="I17" s="19">
        <v>150932</v>
      </c>
      <c r="J17" s="19">
        <v>0</v>
      </c>
      <c r="K17" s="20">
        <v>0</v>
      </c>
      <c r="L17" s="20">
        <v>1097</v>
      </c>
      <c r="M17" s="21">
        <f t="shared" si="0"/>
        <v>1787714</v>
      </c>
      <c r="N17" s="2"/>
      <c r="O17" s="3"/>
      <c r="P17" s="22"/>
    </row>
    <row r="18" spans="1:16" s="23" customFormat="1">
      <c r="A18" s="24" t="s">
        <v>27</v>
      </c>
      <c r="B18" s="19">
        <v>1376847</v>
      </c>
      <c r="C18" s="19">
        <v>317783</v>
      </c>
      <c r="D18" s="19">
        <v>23477</v>
      </c>
      <c r="E18" s="19">
        <v>15846</v>
      </c>
      <c r="F18" s="19">
        <v>8373</v>
      </c>
      <c r="G18" s="19">
        <v>65450</v>
      </c>
      <c r="H18" s="19">
        <v>104918</v>
      </c>
      <c r="I18" s="19">
        <v>192329</v>
      </c>
      <c r="J18" s="19">
        <v>0</v>
      </c>
      <c r="K18" s="20">
        <v>0</v>
      </c>
      <c r="L18" s="20">
        <v>0</v>
      </c>
      <c r="M18" s="21">
        <f t="shared" si="0"/>
        <v>2105023</v>
      </c>
      <c r="N18" s="2"/>
      <c r="O18" s="3"/>
      <c r="P18" s="22"/>
    </row>
    <row r="19" spans="1:16" s="23" customFormat="1">
      <c r="A19" s="24" t="s">
        <v>28</v>
      </c>
      <c r="B19" s="19">
        <v>1967253</v>
      </c>
      <c r="C19" s="19">
        <v>454051</v>
      </c>
      <c r="D19" s="19">
        <v>33544</v>
      </c>
      <c r="E19" s="19">
        <v>22641</v>
      </c>
      <c r="F19" s="19">
        <v>11963</v>
      </c>
      <c r="G19" s="19">
        <v>165670</v>
      </c>
      <c r="H19" s="19">
        <v>120919</v>
      </c>
      <c r="I19" s="19">
        <v>181519</v>
      </c>
      <c r="J19" s="19">
        <v>755</v>
      </c>
      <c r="K19" s="20">
        <v>0</v>
      </c>
      <c r="L19" s="20">
        <v>69863</v>
      </c>
      <c r="M19" s="21">
        <f t="shared" si="0"/>
        <v>3028178</v>
      </c>
      <c r="O19" s="3"/>
      <c r="P19" s="22"/>
    </row>
    <row r="20" spans="1:16" s="23" customFormat="1">
      <c r="A20" s="24" t="s">
        <v>29</v>
      </c>
      <c r="B20" s="19">
        <v>1176976</v>
      </c>
      <c r="C20" s="19">
        <v>271652</v>
      </c>
      <c r="D20" s="19">
        <v>20069</v>
      </c>
      <c r="E20" s="19">
        <v>13546</v>
      </c>
      <c r="F20" s="19">
        <v>7157</v>
      </c>
      <c r="G20" s="19">
        <v>65450</v>
      </c>
      <c r="H20" s="19">
        <v>138288</v>
      </c>
      <c r="I20" s="19">
        <v>293498</v>
      </c>
      <c r="J20" s="19">
        <v>0</v>
      </c>
      <c r="K20" s="20">
        <v>0</v>
      </c>
      <c r="L20" s="20">
        <v>0</v>
      </c>
      <c r="M20" s="21">
        <f>SUM(B20:L20)</f>
        <v>1986636</v>
      </c>
      <c r="N20" s="2"/>
      <c r="O20" s="3"/>
      <c r="P20" s="22"/>
    </row>
    <row r="21" spans="1:16" s="23" customFormat="1">
      <c r="A21" s="24" t="s">
        <v>30</v>
      </c>
      <c r="B21" s="19">
        <v>16617986</v>
      </c>
      <c r="C21" s="19">
        <v>3835513</v>
      </c>
      <c r="D21" s="19">
        <v>283361</v>
      </c>
      <c r="E21" s="19">
        <v>191255</v>
      </c>
      <c r="F21" s="19">
        <v>101055</v>
      </c>
      <c r="G21" s="19">
        <v>165670</v>
      </c>
      <c r="H21" s="19">
        <v>654190</v>
      </c>
      <c r="I21" s="19">
        <v>213392</v>
      </c>
      <c r="J21" s="19">
        <v>3333</v>
      </c>
      <c r="K21" s="20">
        <v>0</v>
      </c>
      <c r="L21" s="20">
        <v>633143</v>
      </c>
      <c r="M21" s="21">
        <f t="shared" si="0"/>
        <v>22698898</v>
      </c>
      <c r="N21" s="2"/>
      <c r="O21" s="3"/>
      <c r="P21" s="22"/>
    </row>
    <row r="22" spans="1:16" s="23" customFormat="1">
      <c r="A22" s="24" t="s">
        <v>31</v>
      </c>
      <c r="B22" s="19">
        <v>1029511</v>
      </c>
      <c r="C22" s="19">
        <v>237616</v>
      </c>
      <c r="D22" s="19">
        <v>17555</v>
      </c>
      <c r="E22" s="19">
        <v>11849</v>
      </c>
      <c r="F22" s="19">
        <v>6261</v>
      </c>
      <c r="G22" s="19">
        <v>65450</v>
      </c>
      <c r="H22" s="19">
        <v>126139</v>
      </c>
      <c r="I22" s="19">
        <v>279344</v>
      </c>
      <c r="J22" s="19">
        <v>0</v>
      </c>
      <c r="K22" s="20">
        <v>0</v>
      </c>
      <c r="L22" s="20">
        <v>0</v>
      </c>
      <c r="M22" s="21">
        <f t="shared" si="0"/>
        <v>1773725</v>
      </c>
      <c r="N22" s="2"/>
      <c r="O22" s="3"/>
      <c r="P22" s="22"/>
    </row>
    <row r="23" spans="1:16" s="23" customFormat="1">
      <c r="A23" s="24" t="s">
        <v>32</v>
      </c>
      <c r="B23" s="19">
        <v>1490525</v>
      </c>
      <c r="C23" s="19">
        <v>344020</v>
      </c>
      <c r="D23" s="19">
        <v>25416</v>
      </c>
      <c r="E23" s="19">
        <v>17154</v>
      </c>
      <c r="F23" s="19">
        <v>9064</v>
      </c>
      <c r="G23" s="19">
        <v>65450</v>
      </c>
      <c r="H23" s="19">
        <v>92353</v>
      </c>
      <c r="I23" s="19">
        <v>156334</v>
      </c>
      <c r="J23" s="19">
        <v>9</v>
      </c>
      <c r="K23" s="20">
        <v>0</v>
      </c>
      <c r="L23" s="20">
        <v>4893</v>
      </c>
      <c r="M23" s="21">
        <f t="shared" si="0"/>
        <v>2205218</v>
      </c>
      <c r="N23" s="2"/>
      <c r="O23" s="3"/>
      <c r="P23" s="22"/>
    </row>
    <row r="24" spans="1:16" s="23" customFormat="1">
      <c r="A24" s="24" t="s">
        <v>33</v>
      </c>
      <c r="B24" s="19">
        <v>3661456</v>
      </c>
      <c r="C24" s="19">
        <v>845083</v>
      </c>
      <c r="D24" s="19">
        <v>62433</v>
      </c>
      <c r="E24" s="19">
        <v>42139</v>
      </c>
      <c r="F24" s="19">
        <v>22266</v>
      </c>
      <c r="G24" s="19">
        <v>165670</v>
      </c>
      <c r="H24" s="19">
        <v>213884</v>
      </c>
      <c r="I24" s="19">
        <v>222579</v>
      </c>
      <c r="J24" s="19">
        <v>78</v>
      </c>
      <c r="K24" s="20">
        <v>888</v>
      </c>
      <c r="L24" s="20">
        <v>63948</v>
      </c>
      <c r="M24" s="21">
        <f t="shared" si="0"/>
        <v>5300424</v>
      </c>
      <c r="N24" s="2"/>
      <c r="O24" s="3"/>
      <c r="P24" s="22"/>
    </row>
    <row r="25" spans="1:16" s="23" customFormat="1">
      <c r="A25" s="24" t="s">
        <v>34</v>
      </c>
      <c r="B25" s="19">
        <v>1877797</v>
      </c>
      <c r="C25" s="19">
        <v>433404</v>
      </c>
      <c r="D25" s="19">
        <v>32019</v>
      </c>
      <c r="E25" s="19">
        <v>21611</v>
      </c>
      <c r="F25" s="19">
        <v>11419</v>
      </c>
      <c r="G25" s="19">
        <v>65450</v>
      </c>
      <c r="H25" s="19">
        <v>118305</v>
      </c>
      <c r="I25" s="19">
        <v>176735</v>
      </c>
      <c r="J25" s="19">
        <v>36</v>
      </c>
      <c r="K25" s="20">
        <v>0</v>
      </c>
      <c r="L25" s="20">
        <v>5156</v>
      </c>
      <c r="M25" s="21">
        <f t="shared" si="0"/>
        <v>2741932</v>
      </c>
      <c r="N25" s="2"/>
      <c r="O25" s="3"/>
      <c r="P25" s="22"/>
    </row>
    <row r="26" spans="1:16" s="23" customFormat="1">
      <c r="A26" s="24" t="s">
        <v>35</v>
      </c>
      <c r="B26" s="19">
        <v>1239157</v>
      </c>
      <c r="C26" s="19">
        <v>286003</v>
      </c>
      <c r="D26" s="19">
        <v>21129</v>
      </c>
      <c r="E26" s="19">
        <v>14261</v>
      </c>
      <c r="F26" s="19">
        <v>7535</v>
      </c>
      <c r="G26" s="19">
        <v>165670</v>
      </c>
      <c r="H26" s="19">
        <v>120050</v>
      </c>
      <c r="I26" s="19">
        <v>249758</v>
      </c>
      <c r="J26" s="19">
        <v>0</v>
      </c>
      <c r="K26" s="20">
        <v>0</v>
      </c>
      <c r="L26" s="20">
        <v>6637</v>
      </c>
      <c r="M26" s="21">
        <f>SUM(B26:L26)</f>
        <v>2110200</v>
      </c>
      <c r="N26" s="2"/>
      <c r="O26" s="3"/>
      <c r="P26" s="22"/>
    </row>
    <row r="27" spans="1:16" s="23" customFormat="1">
      <c r="A27" s="24" t="s">
        <v>36</v>
      </c>
      <c r="B27" s="19">
        <v>1942750</v>
      </c>
      <c r="C27" s="19">
        <v>448396</v>
      </c>
      <c r="D27" s="19">
        <v>33127</v>
      </c>
      <c r="E27" s="19">
        <v>22359</v>
      </c>
      <c r="F27" s="19">
        <v>11814</v>
      </c>
      <c r="G27" s="19">
        <v>165670</v>
      </c>
      <c r="H27" s="19">
        <v>127549</v>
      </c>
      <c r="I27" s="19">
        <v>199092</v>
      </c>
      <c r="J27" s="19">
        <v>174</v>
      </c>
      <c r="K27" s="20">
        <v>0</v>
      </c>
      <c r="L27" s="20">
        <v>69304</v>
      </c>
      <c r="M27" s="21">
        <f t="shared" si="0"/>
        <v>3020235</v>
      </c>
      <c r="N27" s="2"/>
      <c r="O27" s="3"/>
      <c r="P27" s="22"/>
    </row>
    <row r="28" spans="1:16" s="23" customFormat="1">
      <c r="A28" s="24" t="s">
        <v>37</v>
      </c>
      <c r="B28" s="19">
        <v>2258580</v>
      </c>
      <c r="C28" s="19">
        <v>521292</v>
      </c>
      <c r="D28" s="19">
        <v>38512</v>
      </c>
      <c r="E28" s="19">
        <v>25994</v>
      </c>
      <c r="F28" s="19">
        <v>13735</v>
      </c>
      <c r="G28" s="19">
        <v>65450</v>
      </c>
      <c r="H28" s="19">
        <v>148885</v>
      </c>
      <c r="I28" s="19">
        <v>202460</v>
      </c>
      <c r="J28" s="19">
        <v>0</v>
      </c>
      <c r="K28" s="20">
        <v>165663</v>
      </c>
      <c r="L28" s="20">
        <v>8942</v>
      </c>
      <c r="M28" s="21">
        <f t="shared" si="0"/>
        <v>3449513</v>
      </c>
      <c r="N28" s="2"/>
      <c r="O28" s="3"/>
      <c r="P28" s="22"/>
    </row>
    <row r="29" spans="1:16" s="23" customFormat="1">
      <c r="A29" s="24" t="s">
        <v>38</v>
      </c>
      <c r="B29" s="19">
        <v>1838601</v>
      </c>
      <c r="C29" s="19">
        <v>424357</v>
      </c>
      <c r="D29" s="19">
        <v>31351</v>
      </c>
      <c r="E29" s="19">
        <v>21160</v>
      </c>
      <c r="F29" s="19">
        <v>11181</v>
      </c>
      <c r="G29" s="19">
        <v>65450</v>
      </c>
      <c r="H29" s="19">
        <v>123879</v>
      </c>
      <c r="I29" s="19">
        <v>191247</v>
      </c>
      <c r="J29" s="19">
        <v>0</v>
      </c>
      <c r="K29" s="20">
        <v>17247</v>
      </c>
      <c r="L29" s="20">
        <v>3833</v>
      </c>
      <c r="M29" s="21">
        <f t="shared" si="0"/>
        <v>2728306</v>
      </c>
      <c r="N29" s="2"/>
      <c r="O29" s="3"/>
      <c r="P29" s="22"/>
    </row>
    <row r="30" spans="1:16" s="23" customFormat="1">
      <c r="A30" s="24" t="s">
        <v>39</v>
      </c>
      <c r="B30" s="19">
        <v>1416538</v>
      </c>
      <c r="C30" s="19">
        <v>326944</v>
      </c>
      <c r="D30" s="19">
        <v>24154</v>
      </c>
      <c r="E30" s="19">
        <v>16303</v>
      </c>
      <c r="F30" s="19">
        <v>8614</v>
      </c>
      <c r="G30" s="19">
        <v>65450</v>
      </c>
      <c r="H30" s="19">
        <v>157831</v>
      </c>
      <c r="I30" s="19">
        <v>313912</v>
      </c>
      <c r="J30" s="19">
        <v>3</v>
      </c>
      <c r="K30" s="20">
        <v>27859</v>
      </c>
      <c r="L30" s="20">
        <v>4905</v>
      </c>
      <c r="M30" s="21">
        <f t="shared" si="0"/>
        <v>2362513</v>
      </c>
      <c r="N30" s="2"/>
      <c r="O30" s="3"/>
      <c r="P30" s="22"/>
    </row>
    <row r="31" spans="1:16" s="23" customFormat="1">
      <c r="A31" s="24" t="s">
        <v>40</v>
      </c>
      <c r="B31" s="19">
        <v>1926888</v>
      </c>
      <c r="C31" s="19">
        <v>444735</v>
      </c>
      <c r="D31" s="19">
        <v>32856</v>
      </c>
      <c r="E31" s="19">
        <v>22176</v>
      </c>
      <c r="F31" s="19">
        <v>11718</v>
      </c>
      <c r="G31" s="19">
        <v>65450</v>
      </c>
      <c r="H31" s="19">
        <v>157030</v>
      </c>
      <c r="I31" s="19">
        <v>260010</v>
      </c>
      <c r="J31" s="19">
        <v>7</v>
      </c>
      <c r="K31" s="20">
        <v>0</v>
      </c>
      <c r="L31" s="20">
        <v>4507</v>
      </c>
      <c r="M31" s="21">
        <f t="shared" si="0"/>
        <v>2925377</v>
      </c>
      <c r="N31" s="2"/>
      <c r="O31" s="3"/>
      <c r="P31" s="22"/>
    </row>
    <row r="32" spans="1:16" s="23" customFormat="1">
      <c r="A32" s="24" t="s">
        <v>41</v>
      </c>
      <c r="B32" s="19">
        <v>1061448</v>
      </c>
      <c r="C32" s="19">
        <v>244987</v>
      </c>
      <c r="D32" s="19">
        <v>18099</v>
      </c>
      <c r="E32" s="19">
        <v>12216</v>
      </c>
      <c r="F32" s="19">
        <v>6455</v>
      </c>
      <c r="G32" s="19">
        <v>65450</v>
      </c>
      <c r="H32" s="19">
        <v>83371</v>
      </c>
      <c r="I32" s="19">
        <v>177109</v>
      </c>
      <c r="J32" s="19">
        <v>0</v>
      </c>
      <c r="K32" s="20">
        <v>0</v>
      </c>
      <c r="L32" s="20">
        <v>0</v>
      </c>
      <c r="M32" s="21">
        <f t="shared" si="0"/>
        <v>1669135</v>
      </c>
      <c r="N32" s="2"/>
      <c r="O32" s="3"/>
      <c r="P32" s="22"/>
    </row>
    <row r="33" spans="1:16" s="23" customFormat="1">
      <c r="A33" s="24" t="s">
        <v>42</v>
      </c>
      <c r="B33" s="19">
        <v>8605854</v>
      </c>
      <c r="C33" s="19">
        <v>1986273</v>
      </c>
      <c r="D33" s="19">
        <v>146742</v>
      </c>
      <c r="E33" s="19">
        <v>99044</v>
      </c>
      <c r="F33" s="19">
        <v>52333</v>
      </c>
      <c r="G33" s="19">
        <v>65450</v>
      </c>
      <c r="H33" s="19">
        <v>398105</v>
      </c>
      <c r="I33" s="19">
        <v>189694</v>
      </c>
      <c r="J33" s="19">
        <v>597</v>
      </c>
      <c r="K33" s="20">
        <v>772621</v>
      </c>
      <c r="L33" s="20">
        <v>143937</v>
      </c>
      <c r="M33" s="21">
        <f>SUM(B33:L33)</f>
        <v>12460650</v>
      </c>
      <c r="N33" s="2"/>
      <c r="O33" s="3"/>
      <c r="P33" s="22"/>
    </row>
    <row r="34" spans="1:16" s="23" customFormat="1">
      <c r="A34" s="24" t="s">
        <v>43</v>
      </c>
      <c r="B34" s="19">
        <v>34946961</v>
      </c>
      <c r="C34" s="19">
        <v>8065932</v>
      </c>
      <c r="D34" s="19">
        <v>595897</v>
      </c>
      <c r="E34" s="19">
        <v>402201</v>
      </c>
      <c r="F34" s="19">
        <v>212515</v>
      </c>
      <c r="G34" s="19">
        <v>165670</v>
      </c>
      <c r="H34" s="19">
        <v>1489580</v>
      </c>
      <c r="I34" s="19">
        <v>212437</v>
      </c>
      <c r="J34" s="19">
        <v>9250</v>
      </c>
      <c r="K34" s="20">
        <v>2369942</v>
      </c>
      <c r="L34" s="20">
        <v>1733998</v>
      </c>
      <c r="M34" s="21">
        <f t="shared" si="0"/>
        <v>50204383</v>
      </c>
      <c r="N34" s="2"/>
      <c r="O34" s="3"/>
      <c r="P34" s="22"/>
    </row>
    <row r="35" spans="1:16" s="23" customFormat="1">
      <c r="A35" s="24" t="s">
        <v>44</v>
      </c>
      <c r="B35" s="19">
        <v>1172544</v>
      </c>
      <c r="C35" s="19">
        <v>270629</v>
      </c>
      <c r="D35" s="19">
        <v>19994</v>
      </c>
      <c r="E35" s="19">
        <v>13495</v>
      </c>
      <c r="F35" s="19">
        <v>7130</v>
      </c>
      <c r="G35" s="19">
        <v>165670</v>
      </c>
      <c r="H35" s="19">
        <v>144449</v>
      </c>
      <c r="I35" s="19">
        <v>308082</v>
      </c>
      <c r="J35" s="19">
        <v>0</v>
      </c>
      <c r="K35" s="20">
        <v>0</v>
      </c>
      <c r="L35" s="20">
        <v>167</v>
      </c>
      <c r="M35" s="21">
        <f t="shared" si="0"/>
        <v>2102160</v>
      </c>
      <c r="N35" s="2"/>
      <c r="O35" s="3"/>
      <c r="P35" s="22"/>
    </row>
    <row r="36" spans="1:16" s="23" customFormat="1">
      <c r="A36" s="24" t="s">
        <v>45</v>
      </c>
      <c r="B36" s="19">
        <v>1238886</v>
      </c>
      <c r="C36" s="19">
        <v>285941</v>
      </c>
      <c r="D36" s="19">
        <v>21125</v>
      </c>
      <c r="E36" s="19">
        <v>14258</v>
      </c>
      <c r="F36" s="19">
        <v>7534</v>
      </c>
      <c r="G36" s="19">
        <v>165670</v>
      </c>
      <c r="H36" s="19">
        <v>98574</v>
      </c>
      <c r="I36" s="19">
        <v>200853</v>
      </c>
      <c r="J36" s="19">
        <v>63</v>
      </c>
      <c r="K36" s="20">
        <v>47217</v>
      </c>
      <c r="L36" s="20">
        <v>19162</v>
      </c>
      <c r="M36" s="21">
        <f t="shared" si="0"/>
        <v>2099283</v>
      </c>
      <c r="N36" s="2"/>
      <c r="O36" s="3"/>
      <c r="P36" s="22"/>
    </row>
    <row r="37" spans="1:16" s="23" customFormat="1">
      <c r="A37" s="24" t="s">
        <v>46</v>
      </c>
      <c r="B37" s="19">
        <v>2851484</v>
      </c>
      <c r="C37" s="19">
        <v>658137</v>
      </c>
      <c r="D37" s="19">
        <v>48622</v>
      </c>
      <c r="E37" s="19">
        <v>32817</v>
      </c>
      <c r="F37" s="19">
        <v>17340</v>
      </c>
      <c r="G37" s="19">
        <v>165670</v>
      </c>
      <c r="H37" s="19">
        <v>132040</v>
      </c>
      <c r="I37" s="19">
        <v>134717</v>
      </c>
      <c r="J37" s="19">
        <v>287</v>
      </c>
      <c r="K37" s="20">
        <v>230641</v>
      </c>
      <c r="L37" s="20">
        <v>119625</v>
      </c>
      <c r="M37" s="21">
        <f t="shared" si="0"/>
        <v>4391380</v>
      </c>
      <c r="N37" s="2"/>
      <c r="O37" s="3"/>
      <c r="P37" s="22"/>
    </row>
    <row r="38" spans="1:16" s="23" customFormat="1">
      <c r="A38" s="24" t="s">
        <v>47</v>
      </c>
      <c r="B38" s="19">
        <v>1117112</v>
      </c>
      <c r="C38" s="19">
        <v>257835</v>
      </c>
      <c r="D38" s="19">
        <v>19048</v>
      </c>
      <c r="E38" s="19">
        <v>12857</v>
      </c>
      <c r="F38" s="19">
        <v>6793</v>
      </c>
      <c r="G38" s="19">
        <v>65450</v>
      </c>
      <c r="H38" s="19">
        <v>54593</v>
      </c>
      <c r="I38" s="19">
        <v>104046</v>
      </c>
      <c r="J38" s="19">
        <v>0</v>
      </c>
      <c r="K38" s="20">
        <v>0</v>
      </c>
      <c r="L38" s="20">
        <v>1377</v>
      </c>
      <c r="M38" s="21">
        <f>SUM(B38:L38)</f>
        <v>1639111</v>
      </c>
      <c r="N38" s="2"/>
      <c r="O38" s="3"/>
      <c r="P38" s="22"/>
    </row>
    <row r="39" spans="1:16" s="23" customFormat="1">
      <c r="A39" s="24" t="s">
        <v>48</v>
      </c>
      <c r="B39" s="19">
        <v>29437405</v>
      </c>
      <c r="C39" s="19">
        <v>6794299</v>
      </c>
      <c r="D39" s="19">
        <v>501950</v>
      </c>
      <c r="E39" s="19">
        <v>338792</v>
      </c>
      <c r="F39" s="19">
        <v>179010</v>
      </c>
      <c r="G39" s="19">
        <v>165670</v>
      </c>
      <c r="H39" s="19">
        <v>1162459</v>
      </c>
      <c r="I39" s="19">
        <v>207100</v>
      </c>
      <c r="J39" s="19">
        <v>13035</v>
      </c>
      <c r="K39" s="20">
        <v>6277197</v>
      </c>
      <c r="L39" s="20">
        <v>2355343</v>
      </c>
      <c r="M39" s="21">
        <f>SUM(B39:L39)</f>
        <v>47432260</v>
      </c>
      <c r="N39" s="2"/>
      <c r="O39" s="3"/>
      <c r="P39" s="22"/>
    </row>
    <row r="40" spans="1:16" s="23" customFormat="1">
      <c r="A40" s="24" t="s">
        <v>49</v>
      </c>
      <c r="B40" s="19">
        <v>1124095</v>
      </c>
      <c r="C40" s="19">
        <v>259446</v>
      </c>
      <c r="D40" s="19">
        <v>19167</v>
      </c>
      <c r="E40" s="19">
        <v>12937</v>
      </c>
      <c r="F40" s="19">
        <v>6836</v>
      </c>
      <c r="G40" s="19">
        <v>65450</v>
      </c>
      <c r="H40" s="19">
        <v>65750</v>
      </c>
      <c r="I40" s="19">
        <v>129842</v>
      </c>
      <c r="J40" s="19">
        <v>0</v>
      </c>
      <c r="K40" s="20">
        <v>0</v>
      </c>
      <c r="L40" s="20">
        <v>2553</v>
      </c>
      <c r="M40" s="21">
        <f t="shared" si="0"/>
        <v>1686076</v>
      </c>
      <c r="N40" s="2"/>
      <c r="O40" s="3"/>
      <c r="P40" s="22"/>
    </row>
    <row r="41" spans="1:16" s="23" customFormat="1">
      <c r="A41" s="24" t="s">
        <v>50</v>
      </c>
      <c r="B41" s="19">
        <v>1779737</v>
      </c>
      <c r="C41" s="19">
        <v>410772</v>
      </c>
      <c r="D41" s="19">
        <v>30347</v>
      </c>
      <c r="E41" s="19">
        <v>20483</v>
      </c>
      <c r="F41" s="19">
        <v>10823</v>
      </c>
      <c r="G41" s="19">
        <v>65450</v>
      </c>
      <c r="H41" s="19">
        <v>138275</v>
      </c>
      <c r="I41" s="19">
        <v>233608</v>
      </c>
      <c r="J41" s="19">
        <v>0</v>
      </c>
      <c r="K41" s="20">
        <v>0</v>
      </c>
      <c r="L41" s="20">
        <v>5574</v>
      </c>
      <c r="M41" s="21">
        <f t="shared" si="0"/>
        <v>2695069</v>
      </c>
      <c r="O41" s="3"/>
      <c r="P41" s="22"/>
    </row>
    <row r="42" spans="1:16" s="23" customFormat="1">
      <c r="A42" s="24" t="s">
        <v>51</v>
      </c>
      <c r="B42" s="19">
        <v>1743982</v>
      </c>
      <c r="C42" s="19">
        <v>402520</v>
      </c>
      <c r="D42" s="19">
        <v>29737</v>
      </c>
      <c r="E42" s="19">
        <v>20071</v>
      </c>
      <c r="F42" s="19">
        <v>10605</v>
      </c>
      <c r="G42" s="19">
        <v>65450</v>
      </c>
      <c r="H42" s="19">
        <v>198067</v>
      </c>
      <c r="I42" s="19">
        <v>371104</v>
      </c>
      <c r="J42" s="19">
        <v>0</v>
      </c>
      <c r="K42" s="20">
        <v>0</v>
      </c>
      <c r="L42" s="20">
        <v>8136</v>
      </c>
      <c r="M42" s="21">
        <f t="shared" si="0"/>
        <v>2849672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1012630</v>
      </c>
      <c r="C43" s="19">
        <v>233720</v>
      </c>
      <c r="D43" s="19">
        <v>17267</v>
      </c>
      <c r="E43" s="19">
        <v>11654</v>
      </c>
      <c r="F43" s="19">
        <v>6158</v>
      </c>
      <c r="G43" s="19">
        <v>65450</v>
      </c>
      <c r="H43" s="19">
        <v>54109</v>
      </c>
      <c r="I43" s="19">
        <v>114406</v>
      </c>
      <c r="J43" s="19">
        <v>0</v>
      </c>
      <c r="K43" s="20">
        <v>0</v>
      </c>
      <c r="L43" s="20">
        <v>0</v>
      </c>
      <c r="M43" s="21">
        <f t="shared" si="0"/>
        <v>1515394</v>
      </c>
      <c r="N43" s="2"/>
      <c r="O43" s="3"/>
      <c r="P43" s="22"/>
    </row>
    <row r="44" spans="1:16" s="23" customFormat="1">
      <c r="A44" s="24" t="s">
        <v>53</v>
      </c>
      <c r="B44" s="19">
        <v>47730346</v>
      </c>
      <c r="C44" s="19">
        <v>11016404</v>
      </c>
      <c r="D44" s="19">
        <v>813872</v>
      </c>
      <c r="E44" s="19">
        <v>549323</v>
      </c>
      <c r="F44" s="19">
        <v>290251</v>
      </c>
      <c r="G44" s="19">
        <v>165667</v>
      </c>
      <c r="H44" s="19">
        <v>1826480</v>
      </c>
      <c r="I44" s="19">
        <v>209962</v>
      </c>
      <c r="J44" s="19">
        <v>7732</v>
      </c>
      <c r="K44" s="20">
        <v>3858963</v>
      </c>
      <c r="L44" s="20">
        <v>3072064</v>
      </c>
      <c r="M44" s="21">
        <f>SUM(B44:L44)</f>
        <v>69541064</v>
      </c>
      <c r="O44" s="3"/>
      <c r="P44" s="22"/>
    </row>
    <row r="45" spans="1:16" s="23" customFormat="1">
      <c r="A45" s="24" t="s">
        <v>54</v>
      </c>
      <c r="B45" s="19">
        <v>9585276</v>
      </c>
      <c r="C45" s="19">
        <v>2212329</v>
      </c>
      <c r="D45" s="19">
        <v>163443</v>
      </c>
      <c r="E45" s="19">
        <v>110316</v>
      </c>
      <c r="F45" s="19">
        <v>58289</v>
      </c>
      <c r="G45" s="19">
        <v>165670</v>
      </c>
      <c r="H45" s="19">
        <v>422058</v>
      </c>
      <c r="I45" s="19">
        <v>187705</v>
      </c>
      <c r="J45" s="19">
        <v>111</v>
      </c>
      <c r="K45" s="20">
        <v>1218392</v>
      </c>
      <c r="L45" s="20">
        <v>419178</v>
      </c>
      <c r="M45" s="21">
        <f t="shared" si="0"/>
        <v>14542767</v>
      </c>
      <c r="N45" s="2"/>
      <c r="O45" s="3"/>
      <c r="P45" s="22"/>
    </row>
    <row r="46" spans="1:16" s="23" customFormat="1">
      <c r="A46" s="24" t="s">
        <v>55</v>
      </c>
      <c r="B46" s="19">
        <v>1441674</v>
      </c>
      <c r="C46" s="19">
        <v>332745</v>
      </c>
      <c r="D46" s="19">
        <v>24583</v>
      </c>
      <c r="E46" s="19">
        <v>16592</v>
      </c>
      <c r="F46" s="19">
        <v>8767</v>
      </c>
      <c r="G46" s="19">
        <v>65450</v>
      </c>
      <c r="H46" s="19">
        <v>109280</v>
      </c>
      <c r="I46" s="19">
        <v>198303</v>
      </c>
      <c r="J46" s="19">
        <v>0</v>
      </c>
      <c r="K46" s="20">
        <v>0</v>
      </c>
      <c r="L46" s="20">
        <v>0</v>
      </c>
      <c r="M46" s="21">
        <f t="shared" ref="M46:M55" si="1">SUM(B46:L46)</f>
        <v>2197394</v>
      </c>
      <c r="N46" s="2"/>
      <c r="O46" s="3"/>
      <c r="P46" s="22"/>
    </row>
    <row r="47" spans="1:16" s="23" customFormat="1">
      <c r="A47" s="24" t="s">
        <v>56</v>
      </c>
      <c r="B47" s="19">
        <v>4456816</v>
      </c>
      <c r="C47" s="19">
        <v>1028654</v>
      </c>
      <c r="D47" s="19">
        <v>75995</v>
      </c>
      <c r="E47" s="19">
        <v>51293</v>
      </c>
      <c r="F47" s="19">
        <v>27102</v>
      </c>
      <c r="G47" s="19">
        <v>165670</v>
      </c>
      <c r="H47" s="19">
        <v>252290</v>
      </c>
      <c r="I47" s="19">
        <v>235455</v>
      </c>
      <c r="J47" s="19">
        <v>74</v>
      </c>
      <c r="K47" s="20">
        <v>0</v>
      </c>
      <c r="L47" s="20">
        <v>47568</v>
      </c>
      <c r="M47" s="21">
        <f t="shared" si="1"/>
        <v>6340917</v>
      </c>
      <c r="N47" s="2"/>
      <c r="O47" s="3"/>
      <c r="P47" s="22"/>
    </row>
    <row r="48" spans="1:16" s="23" customFormat="1">
      <c r="A48" s="24" t="s">
        <v>57</v>
      </c>
      <c r="B48" s="19">
        <v>972483</v>
      </c>
      <c r="C48" s="19">
        <v>224466</v>
      </c>
      <c r="D48" s="19">
        <v>16583</v>
      </c>
      <c r="E48" s="19">
        <v>11193</v>
      </c>
      <c r="F48" s="19">
        <v>5914</v>
      </c>
      <c r="G48" s="19">
        <v>65450</v>
      </c>
      <c r="H48" s="19">
        <v>160821</v>
      </c>
      <c r="I48" s="19">
        <v>365033</v>
      </c>
      <c r="J48" s="19">
        <v>0</v>
      </c>
      <c r="K48" s="20">
        <v>0</v>
      </c>
      <c r="L48" s="20">
        <v>0</v>
      </c>
      <c r="M48" s="21">
        <f t="shared" si="1"/>
        <v>1821943</v>
      </c>
      <c r="N48" s="2"/>
      <c r="O48" s="3"/>
      <c r="P48" s="22"/>
    </row>
    <row r="49" spans="1:16" s="23" customFormat="1">
      <c r="A49" s="24" t="s">
        <v>58</v>
      </c>
      <c r="B49" s="19">
        <v>2508240</v>
      </c>
      <c r="C49" s="19">
        <v>578913</v>
      </c>
      <c r="D49" s="19">
        <v>42769</v>
      </c>
      <c r="E49" s="19">
        <v>28867</v>
      </c>
      <c r="F49" s="19">
        <v>15253</v>
      </c>
      <c r="G49" s="19">
        <v>65450</v>
      </c>
      <c r="H49" s="19">
        <v>158228</v>
      </c>
      <c r="I49" s="19">
        <v>207786</v>
      </c>
      <c r="J49" s="19">
        <v>20</v>
      </c>
      <c r="K49" s="20">
        <v>0</v>
      </c>
      <c r="L49" s="20">
        <v>17097</v>
      </c>
      <c r="M49" s="21">
        <f t="shared" si="1"/>
        <v>3622623</v>
      </c>
      <c r="N49" s="2"/>
      <c r="O49" s="3"/>
      <c r="P49" s="22"/>
    </row>
    <row r="50" spans="1:16" s="23" customFormat="1">
      <c r="A50" s="24" t="s">
        <v>59</v>
      </c>
      <c r="B50" s="19">
        <v>24864764</v>
      </c>
      <c r="C50" s="19">
        <v>5738911</v>
      </c>
      <c r="D50" s="19">
        <v>423980</v>
      </c>
      <c r="E50" s="19">
        <v>286166</v>
      </c>
      <c r="F50" s="19">
        <v>151203</v>
      </c>
      <c r="G50" s="19">
        <v>65450</v>
      </c>
      <c r="H50" s="19">
        <v>935876</v>
      </c>
      <c r="I50" s="19">
        <v>211134</v>
      </c>
      <c r="J50" s="19">
        <v>4052</v>
      </c>
      <c r="K50" s="20">
        <v>95096</v>
      </c>
      <c r="L50" s="20">
        <v>2608828</v>
      </c>
      <c r="M50" s="21">
        <f t="shared" si="1"/>
        <v>35385460</v>
      </c>
      <c r="N50" s="2"/>
      <c r="O50" s="3"/>
      <c r="P50" s="22"/>
    </row>
    <row r="51" spans="1:16" s="23" customFormat="1">
      <c r="A51" s="24" t="s">
        <v>60</v>
      </c>
      <c r="B51" s="19">
        <v>2672215</v>
      </c>
      <c r="C51" s="19">
        <v>616760</v>
      </c>
      <c r="D51" s="19">
        <v>45565</v>
      </c>
      <c r="E51" s="19">
        <v>30754</v>
      </c>
      <c r="F51" s="19">
        <v>16250</v>
      </c>
      <c r="G51" s="19">
        <v>65450</v>
      </c>
      <c r="H51" s="19">
        <v>226780</v>
      </c>
      <c r="I51" s="19">
        <v>340442</v>
      </c>
      <c r="J51" s="19">
        <v>0</v>
      </c>
      <c r="K51" s="20">
        <v>0</v>
      </c>
      <c r="L51" s="20">
        <v>8954</v>
      </c>
      <c r="M51" s="21">
        <f t="shared" si="1"/>
        <v>4023170</v>
      </c>
      <c r="O51" s="3"/>
      <c r="P51" s="22"/>
    </row>
    <row r="52" spans="1:16" s="23" customFormat="1">
      <c r="A52" s="24" t="s">
        <v>61</v>
      </c>
      <c r="B52" s="19">
        <v>5242386</v>
      </c>
      <c r="C52" s="19">
        <v>1209969</v>
      </c>
      <c r="D52" s="19">
        <v>89390</v>
      </c>
      <c r="E52" s="19">
        <v>60334</v>
      </c>
      <c r="F52" s="19">
        <v>31879</v>
      </c>
      <c r="G52" s="19">
        <v>165670</v>
      </c>
      <c r="H52" s="19">
        <v>266255</v>
      </c>
      <c r="I52" s="19">
        <v>216796</v>
      </c>
      <c r="J52" s="19">
        <v>159</v>
      </c>
      <c r="K52" s="20">
        <v>0</v>
      </c>
      <c r="L52" s="20">
        <v>269417</v>
      </c>
      <c r="M52" s="21">
        <f t="shared" si="1"/>
        <v>7552255</v>
      </c>
      <c r="N52" s="2"/>
      <c r="O52" s="3"/>
      <c r="P52" s="22"/>
    </row>
    <row r="53" spans="1:16" s="26" customFormat="1">
      <c r="A53" s="25" t="s">
        <v>62</v>
      </c>
      <c r="B53" s="19">
        <v>26364031</v>
      </c>
      <c r="C53" s="19">
        <v>6084949</v>
      </c>
      <c r="D53" s="19">
        <v>449545</v>
      </c>
      <c r="E53" s="19">
        <v>303421</v>
      </c>
      <c r="F53" s="19">
        <v>160321</v>
      </c>
      <c r="G53" s="19">
        <v>65450</v>
      </c>
      <c r="H53" s="19">
        <v>1023673</v>
      </c>
      <c r="I53" s="19">
        <v>217822</v>
      </c>
      <c r="J53" s="19">
        <v>5527</v>
      </c>
      <c r="K53" s="20">
        <v>3231389</v>
      </c>
      <c r="L53" s="20">
        <v>2385568</v>
      </c>
      <c r="M53" s="21">
        <f t="shared" si="1"/>
        <v>40291696</v>
      </c>
      <c r="O53" s="3"/>
      <c r="P53" s="22"/>
    </row>
    <row r="54" spans="1:16" s="23" customFormat="1">
      <c r="A54" s="24" t="s">
        <v>63</v>
      </c>
      <c r="B54" s="19">
        <v>1294222</v>
      </c>
      <c r="C54" s="19">
        <v>298713</v>
      </c>
      <c r="D54" s="19">
        <v>22068</v>
      </c>
      <c r="E54" s="19">
        <v>14895</v>
      </c>
      <c r="F54" s="19">
        <v>7870</v>
      </c>
      <c r="G54" s="19">
        <v>65450</v>
      </c>
      <c r="H54" s="19">
        <v>116312</v>
      </c>
      <c r="I54" s="19">
        <v>230417</v>
      </c>
      <c r="J54" s="19">
        <v>8</v>
      </c>
      <c r="K54" s="20">
        <v>0</v>
      </c>
      <c r="L54" s="20">
        <v>6288</v>
      </c>
      <c r="M54" s="21">
        <f t="shared" si="1"/>
        <v>2056243</v>
      </c>
      <c r="N54" s="2"/>
      <c r="O54" s="3"/>
      <c r="P54" s="22"/>
    </row>
    <row r="55" spans="1:16" s="23" customFormat="1">
      <c r="A55" s="24" t="s">
        <v>64</v>
      </c>
      <c r="B55" s="19">
        <v>2453898</v>
      </c>
      <c r="C55" s="19">
        <v>566369</v>
      </c>
      <c r="D55" s="19">
        <v>41842</v>
      </c>
      <c r="E55" s="19">
        <v>28241</v>
      </c>
      <c r="F55" s="19">
        <v>14922</v>
      </c>
      <c r="G55" s="19">
        <v>65450</v>
      </c>
      <c r="H55" s="19">
        <v>120951</v>
      </c>
      <c r="I55" s="19">
        <v>132106</v>
      </c>
      <c r="J55" s="19">
        <v>267</v>
      </c>
      <c r="K55" s="20">
        <v>1660</v>
      </c>
      <c r="L55" s="20">
        <v>25809</v>
      </c>
      <c r="M55" s="21">
        <f t="shared" si="1"/>
        <v>3451515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279459840</v>
      </c>
      <c r="C56" s="28">
        <f t="shared" ref="C56:I56" si="2">SUM(C13:C55)</f>
        <v>64500720</v>
      </c>
      <c r="D56" s="28">
        <f t="shared" si="2"/>
        <v>4765195</v>
      </c>
      <c r="E56" s="28">
        <f t="shared" si="2"/>
        <v>3216272</v>
      </c>
      <c r="F56" s="28">
        <f t="shared" si="2"/>
        <v>1699414</v>
      </c>
      <c r="G56" s="28">
        <f t="shared" si="2"/>
        <v>4417867</v>
      </c>
      <c r="H56" s="28">
        <f>SUM(H13:H55)</f>
        <v>13205391</v>
      </c>
      <c r="I56" s="28">
        <f t="shared" si="2"/>
        <v>9150722</v>
      </c>
      <c r="J56" s="28">
        <f>SUM(J13:J55)</f>
        <v>47439</v>
      </c>
      <c r="K56" s="28">
        <f>SUM(K13:K55)</f>
        <v>19685408</v>
      </c>
      <c r="L56" s="28">
        <f>SUM(L13:L55)</f>
        <v>14624500</v>
      </c>
      <c r="M56" s="29">
        <f>SUM(M13:M55)</f>
        <v>414772768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66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1</v>
      </c>
      <c r="D70" s="182"/>
      <c r="E70" s="182"/>
      <c r="F70" s="182"/>
      <c r="G70" s="182"/>
      <c r="H70" s="182"/>
      <c r="I70" s="182"/>
      <c r="O70" s="3"/>
    </row>
    <row r="71" spans="2:15" s="23" customFormat="1" ht="12">
      <c r="F71" s="35"/>
      <c r="G71" s="32" t="s">
        <v>67</v>
      </c>
      <c r="H71" s="36"/>
      <c r="I71" s="32" t="s">
        <v>68</v>
      </c>
      <c r="O71" s="3"/>
    </row>
    <row r="72" spans="2:15" s="23" customFormat="1">
      <c r="O72" s="3"/>
    </row>
    <row r="73" spans="2:15" s="23" customFormat="1" ht="12">
      <c r="C73" s="37" t="s">
        <v>9</v>
      </c>
      <c r="D73" s="38"/>
      <c r="F73" s="39"/>
      <c r="G73" s="30">
        <v>1397299197</v>
      </c>
      <c r="H73" s="32" t="s">
        <v>69</v>
      </c>
      <c r="I73" s="30">
        <v>279459840</v>
      </c>
      <c r="O73" s="3"/>
    </row>
    <row r="74" spans="2:15" s="23" customFormat="1" ht="12">
      <c r="C74" s="37"/>
      <c r="D74" s="38"/>
      <c r="F74" s="39"/>
      <c r="G74" s="30"/>
      <c r="H74" s="35"/>
      <c r="I74" s="30"/>
      <c r="O74" s="3"/>
    </row>
    <row r="75" spans="2:15" s="23" customFormat="1" ht="12">
      <c r="C75" s="35" t="s">
        <v>70</v>
      </c>
      <c r="D75" s="35"/>
      <c r="G75" s="30">
        <v>64500719</v>
      </c>
      <c r="H75" s="32" t="s">
        <v>71</v>
      </c>
      <c r="I75" s="30">
        <v>64500720</v>
      </c>
      <c r="O75" s="3"/>
    </row>
    <row r="76" spans="2:15" s="23" customFormat="1" ht="12">
      <c r="C76" s="35"/>
      <c r="D76" s="35"/>
      <c r="G76" s="30"/>
      <c r="H76" s="32"/>
      <c r="I76" s="30"/>
      <c r="O76" s="3"/>
    </row>
    <row r="77" spans="2:15" s="23" customFormat="1" ht="12">
      <c r="C77" s="35" t="s">
        <v>72</v>
      </c>
      <c r="D77" s="35"/>
      <c r="G77" s="30">
        <v>23825977</v>
      </c>
      <c r="H77" s="32" t="s">
        <v>69</v>
      </c>
      <c r="I77" s="30">
        <v>4765195</v>
      </c>
      <c r="O77" s="3"/>
    </row>
    <row r="78" spans="2:15" s="23" customFormat="1" ht="12">
      <c r="C78" s="35"/>
      <c r="D78" s="35"/>
      <c r="G78" s="30"/>
      <c r="H78" s="32"/>
      <c r="I78" s="30"/>
      <c r="O78" s="3"/>
    </row>
    <row r="79" spans="2:15" s="23" customFormat="1" ht="12">
      <c r="C79" s="35" t="s">
        <v>73</v>
      </c>
      <c r="G79" s="30">
        <v>16081362</v>
      </c>
      <c r="H79" s="32" t="s">
        <v>69</v>
      </c>
      <c r="I79" s="30">
        <v>3216272</v>
      </c>
      <c r="O79" s="3"/>
    </row>
    <row r="80" spans="2:15" s="23" customFormat="1" ht="12">
      <c r="C80" s="35"/>
      <c r="G80" s="30"/>
      <c r="H80" s="32"/>
      <c r="I80" s="30"/>
      <c r="O80" s="3"/>
    </row>
    <row r="81" spans="3:15" s="23" customFormat="1" ht="12">
      <c r="C81" s="35" t="s">
        <v>74</v>
      </c>
      <c r="D81" s="35"/>
      <c r="G81" s="30">
        <v>8497070</v>
      </c>
      <c r="H81" s="32" t="s">
        <v>69</v>
      </c>
      <c r="I81" s="30">
        <v>1699414</v>
      </c>
      <c r="O81" s="3"/>
    </row>
    <row r="82" spans="3:15" s="23" customFormat="1" ht="12">
      <c r="C82" s="35"/>
      <c r="D82" s="35"/>
      <c r="G82" s="30"/>
      <c r="H82" s="32"/>
      <c r="I82" s="30"/>
      <c r="O82" s="3"/>
    </row>
    <row r="83" spans="3:15" s="23" customFormat="1" ht="12">
      <c r="C83" s="35" t="s">
        <v>75</v>
      </c>
      <c r="D83" s="35"/>
      <c r="F83" s="35"/>
      <c r="G83" s="30">
        <v>22089336</v>
      </c>
      <c r="H83" s="32" t="s">
        <v>69</v>
      </c>
      <c r="I83" s="30">
        <v>4417867</v>
      </c>
      <c r="O83" s="3"/>
    </row>
    <row r="84" spans="3:15" s="23" customFormat="1" ht="12">
      <c r="C84" s="35"/>
      <c r="D84" s="35"/>
      <c r="F84" s="35"/>
      <c r="G84" s="30"/>
      <c r="H84" s="32"/>
      <c r="I84" s="30"/>
      <c r="O84" s="3"/>
    </row>
    <row r="85" spans="3:15" s="23" customFormat="1" ht="12">
      <c r="C85" s="35" t="s">
        <v>76</v>
      </c>
      <c r="G85" s="30">
        <v>66026956</v>
      </c>
      <c r="H85" s="32" t="s">
        <v>69</v>
      </c>
      <c r="I85" s="30">
        <v>13205391</v>
      </c>
      <c r="O85" s="3"/>
    </row>
    <row r="86" spans="3:15" s="23" customFormat="1" ht="12">
      <c r="C86" s="35"/>
      <c r="G86" s="30"/>
      <c r="H86" s="32"/>
      <c r="I86" s="30"/>
      <c r="O86" s="3"/>
    </row>
    <row r="87" spans="3:15" s="23" customFormat="1" ht="12">
      <c r="C87" s="35" t="s">
        <v>77</v>
      </c>
      <c r="D87" s="35"/>
      <c r="G87" s="30">
        <v>45753610</v>
      </c>
      <c r="H87" s="32" t="s">
        <v>69</v>
      </c>
      <c r="I87" s="30">
        <v>9150722</v>
      </c>
      <c r="O87" s="3"/>
    </row>
    <row r="88" spans="3:15" s="23" customFormat="1" ht="12">
      <c r="C88" s="35"/>
      <c r="D88" s="35"/>
      <c r="G88" s="30"/>
      <c r="H88" s="32"/>
      <c r="I88" s="30"/>
      <c r="O88" s="3"/>
    </row>
    <row r="89" spans="3:15" s="23" customFormat="1" ht="12">
      <c r="C89" s="35" t="s">
        <v>78</v>
      </c>
      <c r="G89" s="30">
        <v>237195</v>
      </c>
      <c r="H89" s="32" t="s">
        <v>69</v>
      </c>
      <c r="I89" s="30">
        <v>47439</v>
      </c>
      <c r="O89" s="3"/>
    </row>
    <row r="90" spans="3:15" s="23" customFormat="1" ht="12">
      <c r="C90" s="35"/>
      <c r="G90" s="30"/>
      <c r="H90" s="32"/>
      <c r="I90" s="30"/>
      <c r="O90" s="3"/>
    </row>
    <row r="91" spans="3:15" s="23" customFormat="1" ht="12">
      <c r="C91" s="35" t="s">
        <v>79</v>
      </c>
      <c r="G91" s="30">
        <v>19685408</v>
      </c>
      <c r="H91" s="32" t="s">
        <v>71</v>
      </c>
      <c r="I91" s="30">
        <v>19685408</v>
      </c>
      <c r="K91" s="30"/>
      <c r="O91" s="3"/>
    </row>
    <row r="92" spans="3:15" s="23" customFormat="1" ht="12">
      <c r="C92" s="35"/>
      <c r="G92" s="30"/>
      <c r="H92" s="32"/>
      <c r="I92" s="30"/>
      <c r="O92" s="3"/>
    </row>
    <row r="93" spans="3:15" s="23" customFormat="1" ht="12">
      <c r="C93" s="35" t="s">
        <v>80</v>
      </c>
      <c r="G93" s="40">
        <v>39525676</v>
      </c>
      <c r="H93" s="32" t="s">
        <v>81</v>
      </c>
      <c r="I93" s="40">
        <v>14624500</v>
      </c>
      <c r="O93" s="3"/>
    </row>
    <row r="94" spans="3:15" s="23" customFormat="1" ht="12">
      <c r="C94" s="35"/>
      <c r="G94" s="30"/>
      <c r="H94" s="35"/>
      <c r="I94" s="30"/>
      <c r="O94" s="3"/>
    </row>
    <row r="95" spans="3:15" s="23" customFormat="1" ht="12.6" thickBot="1">
      <c r="E95" s="35" t="s">
        <v>19</v>
      </c>
      <c r="F95" s="39"/>
      <c r="G95" s="41">
        <f>SUM(G73:G93)</f>
        <v>1703522506</v>
      </c>
      <c r="I95" s="41">
        <f>SUM(I73:I93)</f>
        <v>414772768</v>
      </c>
      <c r="O95" s="3"/>
    </row>
    <row r="96" spans="3:15" s="23" customFormat="1" ht="12" thickTop="1">
      <c r="O96" s="3"/>
    </row>
    <row r="97" spans="9:15" s="23" customFormat="1">
      <c r="I97" s="3"/>
      <c r="O97" s="3"/>
    </row>
    <row r="98" spans="9:15" s="23" customFormat="1" ht="12">
      <c r="I98" s="30"/>
      <c r="O98" s="3"/>
    </row>
    <row r="99" spans="9:15" s="23" customFormat="1"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I109" s="2"/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I125" s="2"/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32" spans="10:13" ht="13.2">
      <c r="J132" s="23"/>
      <c r="K132" s="23"/>
      <c r="L132" s="23"/>
      <c r="M132" s="42"/>
    </row>
    <row r="133" spans="10:13">
      <c r="J133" s="23"/>
      <c r="K133" s="23"/>
      <c r="L133" s="23"/>
      <c r="M133" s="43"/>
    </row>
    <row r="134" spans="10:13">
      <c r="J134" s="23"/>
      <c r="K134" s="23"/>
      <c r="L134" s="23"/>
      <c r="M134" s="43"/>
    </row>
  </sheetData>
  <mergeCells count="5"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zoomScaleNormal="100" workbookViewId="0">
      <selection activeCell="L91" sqref="L91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90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91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 t="s">
        <v>99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2060742</v>
      </c>
      <c r="C13" s="19">
        <v>464796</v>
      </c>
      <c r="D13" s="19">
        <v>-20427</v>
      </c>
      <c r="E13" s="19">
        <v>20400</v>
      </c>
      <c r="F13" s="19">
        <v>10026</v>
      </c>
      <c r="G13" s="19">
        <v>62775</v>
      </c>
      <c r="H13" s="19">
        <v>578056</v>
      </c>
      <c r="I13" s="19">
        <v>2203436</v>
      </c>
      <c r="J13" s="19">
        <v>0</v>
      </c>
      <c r="K13" s="19">
        <v>57348</v>
      </c>
      <c r="L13" s="19">
        <v>3648</v>
      </c>
      <c r="M13" s="21">
        <f>SUM(B13:L13)</f>
        <v>5440800</v>
      </c>
      <c r="N13" s="2"/>
      <c r="O13" s="3"/>
      <c r="P13" s="22"/>
    </row>
    <row r="14" spans="1:16" s="23" customFormat="1">
      <c r="A14" s="24" t="s">
        <v>23</v>
      </c>
      <c r="B14" s="19">
        <v>3536862</v>
      </c>
      <c r="C14" s="19">
        <v>776297</v>
      </c>
      <c r="D14" s="19">
        <v>-34117</v>
      </c>
      <c r="E14" s="19">
        <v>34072</v>
      </c>
      <c r="F14" s="19">
        <v>16746</v>
      </c>
      <c r="G14" s="19">
        <v>158898</v>
      </c>
      <c r="H14" s="19">
        <v>147140</v>
      </c>
      <c r="I14" s="19">
        <v>67174</v>
      </c>
      <c r="J14" s="19">
        <v>78</v>
      </c>
      <c r="K14" s="19">
        <v>193819</v>
      </c>
      <c r="L14" s="19">
        <v>11967</v>
      </c>
      <c r="M14" s="21">
        <f t="shared" ref="M14:M55" si="0">SUM(B14:L14)</f>
        <v>4908936</v>
      </c>
      <c r="N14" s="15"/>
      <c r="O14" s="3"/>
      <c r="P14" s="22"/>
    </row>
    <row r="15" spans="1:16" s="23" customFormat="1">
      <c r="A15" s="24" t="s">
        <v>24</v>
      </c>
      <c r="B15" s="19">
        <v>20258008</v>
      </c>
      <c r="C15" s="19">
        <v>4746318</v>
      </c>
      <c r="D15" s="19">
        <v>-208594</v>
      </c>
      <c r="E15" s="19">
        <v>208315</v>
      </c>
      <c r="F15" s="19">
        <v>102384</v>
      </c>
      <c r="G15" s="19">
        <v>158898</v>
      </c>
      <c r="H15" s="19">
        <v>705673</v>
      </c>
      <c r="I15" s="19">
        <v>-77650</v>
      </c>
      <c r="J15" s="19">
        <v>1232</v>
      </c>
      <c r="K15" s="19">
        <v>4127828</v>
      </c>
      <c r="L15" s="19">
        <v>306048</v>
      </c>
      <c r="M15" s="21">
        <f t="shared" si="0"/>
        <v>30328460</v>
      </c>
      <c r="O15" s="3"/>
      <c r="P15" s="22"/>
    </row>
    <row r="16" spans="1:16" s="23" customFormat="1">
      <c r="A16" s="24" t="s">
        <v>25</v>
      </c>
      <c r="B16" s="19">
        <v>1944371</v>
      </c>
      <c r="C16" s="19">
        <v>427669</v>
      </c>
      <c r="D16" s="19">
        <v>-18796</v>
      </c>
      <c r="E16" s="19">
        <v>18770</v>
      </c>
      <c r="F16" s="19">
        <v>9225</v>
      </c>
      <c r="G16" s="19">
        <v>62775</v>
      </c>
      <c r="H16" s="19">
        <v>179489</v>
      </c>
      <c r="I16" s="19">
        <v>467746</v>
      </c>
      <c r="J16" s="19">
        <v>3</v>
      </c>
      <c r="K16" s="19">
        <v>0</v>
      </c>
      <c r="L16" s="19">
        <v>3707</v>
      </c>
      <c r="M16" s="21">
        <f t="shared" si="0"/>
        <v>3094959</v>
      </c>
      <c r="N16" s="2"/>
      <c r="O16" s="3"/>
      <c r="P16" s="22"/>
    </row>
    <row r="17" spans="1:16" s="23" customFormat="1">
      <c r="A17" s="24" t="s">
        <v>26</v>
      </c>
      <c r="B17" s="19">
        <v>1508609</v>
      </c>
      <c r="C17" s="19">
        <v>334739</v>
      </c>
      <c r="D17" s="19">
        <v>-14712</v>
      </c>
      <c r="E17" s="19">
        <v>14692</v>
      </c>
      <c r="F17" s="19">
        <v>7221</v>
      </c>
      <c r="G17" s="19">
        <v>62775</v>
      </c>
      <c r="H17" s="19">
        <v>198373</v>
      </c>
      <c r="I17" s="19">
        <v>647598</v>
      </c>
      <c r="J17" s="19">
        <v>0</v>
      </c>
      <c r="K17" s="19">
        <v>0</v>
      </c>
      <c r="L17" s="19">
        <v>1569</v>
      </c>
      <c r="M17" s="21">
        <f t="shared" si="0"/>
        <v>2760864</v>
      </c>
      <c r="N17" s="2"/>
      <c r="O17" s="3"/>
      <c r="P17" s="22"/>
    </row>
    <row r="18" spans="1:16" s="23" customFormat="1">
      <c r="A18" s="24" t="s">
        <v>27</v>
      </c>
      <c r="B18" s="19">
        <v>1694260</v>
      </c>
      <c r="C18" s="19">
        <v>388232</v>
      </c>
      <c r="D18" s="19">
        <v>-17063</v>
      </c>
      <c r="E18" s="19">
        <v>17039</v>
      </c>
      <c r="F18" s="19">
        <v>8375</v>
      </c>
      <c r="G18" s="19">
        <v>62775</v>
      </c>
      <c r="H18" s="19">
        <v>116279</v>
      </c>
      <c r="I18" s="19">
        <v>209955</v>
      </c>
      <c r="J18" s="19">
        <v>0</v>
      </c>
      <c r="K18" s="19">
        <v>0</v>
      </c>
      <c r="L18" s="19">
        <v>0</v>
      </c>
      <c r="M18" s="21">
        <f t="shared" si="0"/>
        <v>2479852</v>
      </c>
      <c r="N18" s="2"/>
      <c r="O18" s="3"/>
      <c r="P18" s="22"/>
    </row>
    <row r="19" spans="1:16" s="23" customFormat="1">
      <c r="A19" s="24" t="s">
        <v>28</v>
      </c>
      <c r="B19" s="19">
        <v>2851325</v>
      </c>
      <c r="C19" s="19">
        <v>570341</v>
      </c>
      <c r="D19" s="19">
        <v>-25065</v>
      </c>
      <c r="E19" s="19">
        <v>25032</v>
      </c>
      <c r="F19" s="19">
        <v>12303</v>
      </c>
      <c r="G19" s="19">
        <v>158898</v>
      </c>
      <c r="H19" s="19">
        <v>152490</v>
      </c>
      <c r="I19" s="19">
        <v>281085</v>
      </c>
      <c r="J19" s="19">
        <v>538</v>
      </c>
      <c r="K19" s="19">
        <v>0</v>
      </c>
      <c r="L19" s="19">
        <v>29473</v>
      </c>
      <c r="M19" s="21">
        <f t="shared" si="0"/>
        <v>4056420</v>
      </c>
      <c r="O19" s="3"/>
      <c r="P19" s="22"/>
    </row>
    <row r="20" spans="1:16" s="23" customFormat="1">
      <c r="A20" s="24" t="s">
        <v>29</v>
      </c>
      <c r="B20" s="19">
        <v>1378662</v>
      </c>
      <c r="C20" s="19">
        <v>329346</v>
      </c>
      <c r="D20" s="19">
        <v>-14474</v>
      </c>
      <c r="E20" s="19">
        <v>14455</v>
      </c>
      <c r="F20" s="19">
        <v>7104</v>
      </c>
      <c r="G20" s="19">
        <v>62775</v>
      </c>
      <c r="H20" s="19">
        <v>-263094</v>
      </c>
      <c r="I20" s="19">
        <v>-1469051</v>
      </c>
      <c r="J20" s="19">
        <v>0</v>
      </c>
      <c r="K20" s="19">
        <v>-542</v>
      </c>
      <c r="L20" s="19">
        <v>0</v>
      </c>
      <c r="M20" s="21">
        <f t="shared" si="0"/>
        <v>45181</v>
      </c>
      <c r="N20" s="2"/>
      <c r="O20" s="3"/>
      <c r="P20" s="22"/>
    </row>
    <row r="21" spans="1:16" s="23" customFormat="1">
      <c r="A21" s="24" t="s">
        <v>30</v>
      </c>
      <c r="B21" s="19">
        <v>19929484</v>
      </c>
      <c r="C21" s="19">
        <v>4666951</v>
      </c>
      <c r="D21" s="19">
        <v>-205106</v>
      </c>
      <c r="E21" s="19">
        <v>204832</v>
      </c>
      <c r="F21" s="19">
        <v>100672</v>
      </c>
      <c r="G21" s="19">
        <v>158897</v>
      </c>
      <c r="H21" s="19">
        <v>667138</v>
      </c>
      <c r="I21" s="19">
        <v>74991</v>
      </c>
      <c r="J21" s="19">
        <v>2751</v>
      </c>
      <c r="K21" s="19">
        <v>3288</v>
      </c>
      <c r="L21" s="19">
        <v>248462</v>
      </c>
      <c r="M21" s="21">
        <f t="shared" si="0"/>
        <v>25852360</v>
      </c>
      <c r="N21" s="2"/>
      <c r="O21" s="3"/>
      <c r="P21" s="22"/>
    </row>
    <row r="22" spans="1:16" s="23" customFormat="1">
      <c r="A22" s="24" t="s">
        <v>31</v>
      </c>
      <c r="B22" s="19">
        <v>1285811</v>
      </c>
      <c r="C22" s="19">
        <v>290982</v>
      </c>
      <c r="D22" s="19">
        <v>-12789</v>
      </c>
      <c r="E22" s="19">
        <v>12771</v>
      </c>
      <c r="F22" s="19">
        <v>6277</v>
      </c>
      <c r="G22" s="19">
        <v>62775</v>
      </c>
      <c r="H22" s="19">
        <v>-124942</v>
      </c>
      <c r="I22" s="19">
        <v>-834956</v>
      </c>
      <c r="J22" s="19">
        <v>0</v>
      </c>
      <c r="K22" s="19">
        <v>0</v>
      </c>
      <c r="L22" s="19">
        <v>0</v>
      </c>
      <c r="M22" s="21">
        <f t="shared" si="0"/>
        <v>685929</v>
      </c>
      <c r="N22" s="2"/>
      <c r="O22" s="3"/>
      <c r="P22" s="22"/>
    </row>
    <row r="23" spans="1:16" s="23" customFormat="1">
      <c r="A23" s="24" t="s">
        <v>32</v>
      </c>
      <c r="B23" s="19">
        <v>1917333</v>
      </c>
      <c r="C23" s="19">
        <v>423306</v>
      </c>
      <c r="D23" s="19">
        <v>-18603</v>
      </c>
      <c r="E23" s="19">
        <v>18579</v>
      </c>
      <c r="F23" s="19">
        <v>9131</v>
      </c>
      <c r="G23" s="19">
        <v>62775</v>
      </c>
      <c r="H23" s="19">
        <v>472943</v>
      </c>
      <c r="I23" s="19">
        <v>1761332</v>
      </c>
      <c r="J23" s="19">
        <v>45</v>
      </c>
      <c r="K23" s="19">
        <v>0</v>
      </c>
      <c r="L23" s="19">
        <v>18729</v>
      </c>
      <c r="M23" s="21">
        <f t="shared" si="0"/>
        <v>4665570</v>
      </c>
      <c r="N23" s="2"/>
      <c r="O23" s="3"/>
      <c r="P23" s="22"/>
    </row>
    <row r="24" spans="1:16" s="23" customFormat="1">
      <c r="A24" s="24" t="s">
        <v>33</v>
      </c>
      <c r="B24" s="19">
        <v>4673522</v>
      </c>
      <c r="C24" s="19">
        <v>1038527</v>
      </c>
      <c r="D24" s="19">
        <v>-45642</v>
      </c>
      <c r="E24" s="19">
        <v>45581</v>
      </c>
      <c r="F24" s="19">
        <v>22402</v>
      </c>
      <c r="G24" s="19">
        <v>158898</v>
      </c>
      <c r="H24" s="19">
        <v>159324</v>
      </c>
      <c r="I24" s="19">
        <v>-74841</v>
      </c>
      <c r="J24" s="19">
        <v>518</v>
      </c>
      <c r="K24" s="19">
        <v>86380</v>
      </c>
      <c r="L24" s="19">
        <v>25720</v>
      </c>
      <c r="M24" s="21">
        <f t="shared" si="0"/>
        <v>6090389</v>
      </c>
      <c r="N24" s="2"/>
      <c r="O24" s="3"/>
      <c r="P24" s="22"/>
    </row>
    <row r="25" spans="1:16" s="23" customFormat="1">
      <c r="A25" s="24" t="s">
        <v>34</v>
      </c>
      <c r="B25" s="19">
        <v>2288595</v>
      </c>
      <c r="C25" s="19">
        <v>528683</v>
      </c>
      <c r="D25" s="19">
        <v>-23235</v>
      </c>
      <c r="E25" s="19">
        <v>23204</v>
      </c>
      <c r="F25" s="19">
        <v>11404</v>
      </c>
      <c r="G25" s="19">
        <v>62775</v>
      </c>
      <c r="H25" s="19">
        <v>307260</v>
      </c>
      <c r="I25" s="19">
        <v>952104</v>
      </c>
      <c r="J25" s="19">
        <v>6</v>
      </c>
      <c r="K25" s="19">
        <v>0</v>
      </c>
      <c r="L25" s="19">
        <v>409</v>
      </c>
      <c r="M25" s="21">
        <f t="shared" si="0"/>
        <v>4151205</v>
      </c>
      <c r="N25" s="2"/>
      <c r="O25" s="3"/>
      <c r="P25" s="22"/>
    </row>
    <row r="26" spans="1:16" s="23" customFormat="1">
      <c r="A26" s="24" t="s">
        <v>35</v>
      </c>
      <c r="B26" s="19">
        <v>1490703</v>
      </c>
      <c r="C26" s="19">
        <v>348168</v>
      </c>
      <c r="D26" s="19">
        <v>-15302</v>
      </c>
      <c r="E26" s="19">
        <v>15281</v>
      </c>
      <c r="F26" s="19">
        <v>7510</v>
      </c>
      <c r="G26" s="19">
        <v>158898</v>
      </c>
      <c r="H26" s="19">
        <v>-51216</v>
      </c>
      <c r="I26" s="19">
        <v>-520402</v>
      </c>
      <c r="J26" s="19">
        <v>11</v>
      </c>
      <c r="K26" s="19">
        <v>0</v>
      </c>
      <c r="L26" s="19">
        <v>395</v>
      </c>
      <c r="M26" s="21">
        <f t="shared" si="0"/>
        <v>1434046</v>
      </c>
      <c r="N26" s="2"/>
      <c r="O26" s="3"/>
      <c r="P26" s="22"/>
    </row>
    <row r="27" spans="1:16" s="23" customFormat="1">
      <c r="A27" s="24" t="s">
        <v>36</v>
      </c>
      <c r="B27" s="19">
        <v>2115064</v>
      </c>
      <c r="C27" s="19">
        <v>537798</v>
      </c>
      <c r="D27" s="19">
        <v>-23636</v>
      </c>
      <c r="E27" s="19">
        <v>23604</v>
      </c>
      <c r="F27" s="19">
        <v>11601</v>
      </c>
      <c r="G27" s="19">
        <v>158898</v>
      </c>
      <c r="H27" s="19">
        <v>95154</v>
      </c>
      <c r="I27" s="19">
        <v>22333</v>
      </c>
      <c r="J27" s="19">
        <v>30</v>
      </c>
      <c r="K27" s="19">
        <v>195415</v>
      </c>
      <c r="L27" s="19">
        <v>26132</v>
      </c>
      <c r="M27" s="21">
        <f t="shared" si="0"/>
        <v>3162393</v>
      </c>
      <c r="N27" s="2"/>
      <c r="O27" s="3"/>
      <c r="P27" s="22"/>
    </row>
    <row r="28" spans="1:16" s="23" customFormat="1">
      <c r="A28" s="24" t="s">
        <v>37</v>
      </c>
      <c r="B28" s="19">
        <v>2853422</v>
      </c>
      <c r="C28" s="19">
        <v>639549</v>
      </c>
      <c r="D28" s="19">
        <v>-28108</v>
      </c>
      <c r="E28" s="19">
        <v>28070</v>
      </c>
      <c r="F28" s="19">
        <v>13796</v>
      </c>
      <c r="G28" s="19">
        <v>62775</v>
      </c>
      <c r="H28" s="19">
        <v>177473</v>
      </c>
      <c r="I28" s="19">
        <v>280938</v>
      </c>
      <c r="J28" s="19">
        <v>65</v>
      </c>
      <c r="K28" s="19">
        <v>0</v>
      </c>
      <c r="L28" s="19">
        <v>14900</v>
      </c>
      <c r="M28" s="21">
        <f t="shared" si="0"/>
        <v>4042880</v>
      </c>
      <c r="N28" s="2"/>
      <c r="O28" s="3"/>
      <c r="P28" s="22"/>
    </row>
    <row r="29" spans="1:16" s="23" customFormat="1">
      <c r="A29" s="24" t="s">
        <v>38</v>
      </c>
      <c r="B29" s="19">
        <v>2371723</v>
      </c>
      <c r="C29" s="19">
        <v>522401</v>
      </c>
      <c r="D29" s="19">
        <v>-22959</v>
      </c>
      <c r="E29" s="19">
        <v>22928</v>
      </c>
      <c r="F29" s="19">
        <v>11269</v>
      </c>
      <c r="G29" s="19">
        <v>62775</v>
      </c>
      <c r="H29" s="19">
        <v>103543</v>
      </c>
      <c r="I29" s="19">
        <v>67302</v>
      </c>
      <c r="J29" s="19">
        <v>26</v>
      </c>
      <c r="K29" s="19">
        <v>17381</v>
      </c>
      <c r="L29" s="19">
        <v>2139</v>
      </c>
      <c r="M29" s="21">
        <f t="shared" si="0"/>
        <v>3158528</v>
      </c>
      <c r="N29" s="2"/>
      <c r="O29" s="3"/>
      <c r="P29" s="22"/>
    </row>
    <row r="30" spans="1:16" s="23" customFormat="1">
      <c r="A30" s="24" t="s">
        <v>39</v>
      </c>
      <c r="B30" s="19">
        <v>1809840</v>
      </c>
      <c r="C30" s="19">
        <v>401848</v>
      </c>
      <c r="D30" s="19">
        <v>-17660</v>
      </c>
      <c r="E30" s="19">
        <v>17637</v>
      </c>
      <c r="F30" s="19">
        <v>8668</v>
      </c>
      <c r="G30" s="19">
        <v>62775</v>
      </c>
      <c r="H30" s="19">
        <v>-270463</v>
      </c>
      <c r="I30" s="19">
        <v>-1569864</v>
      </c>
      <c r="J30" s="19">
        <v>0</v>
      </c>
      <c r="K30" s="19">
        <v>65844</v>
      </c>
      <c r="L30" s="19">
        <v>4794</v>
      </c>
      <c r="M30" s="21">
        <f t="shared" si="0"/>
        <v>513419</v>
      </c>
      <c r="N30" s="2"/>
      <c r="O30" s="3"/>
      <c r="P30" s="22"/>
    </row>
    <row r="31" spans="1:16" s="23" customFormat="1">
      <c r="A31" s="24" t="s">
        <v>40</v>
      </c>
      <c r="B31" s="19">
        <v>2400018</v>
      </c>
      <c r="C31" s="19">
        <v>544379</v>
      </c>
      <c r="D31" s="19">
        <v>-23925</v>
      </c>
      <c r="E31" s="19">
        <v>23893</v>
      </c>
      <c r="F31" s="19">
        <v>11743</v>
      </c>
      <c r="G31" s="19">
        <v>62775</v>
      </c>
      <c r="H31" s="19">
        <v>-86695</v>
      </c>
      <c r="I31" s="19">
        <v>-831893</v>
      </c>
      <c r="J31" s="19">
        <v>0</v>
      </c>
      <c r="K31" s="19">
        <v>61703</v>
      </c>
      <c r="L31" s="19">
        <v>3940</v>
      </c>
      <c r="M31" s="21">
        <f t="shared" si="0"/>
        <v>2165938</v>
      </c>
      <c r="N31" s="2"/>
      <c r="O31" s="3"/>
      <c r="P31" s="22"/>
    </row>
    <row r="32" spans="1:16" s="23" customFormat="1">
      <c r="A32" s="24" t="s">
        <v>41</v>
      </c>
      <c r="B32" s="19">
        <v>1309567</v>
      </c>
      <c r="C32" s="19">
        <v>299423</v>
      </c>
      <c r="D32" s="19">
        <v>-13159</v>
      </c>
      <c r="E32" s="19">
        <v>13142</v>
      </c>
      <c r="F32" s="19">
        <v>6459</v>
      </c>
      <c r="G32" s="19">
        <v>62775</v>
      </c>
      <c r="H32" s="19">
        <v>137517</v>
      </c>
      <c r="I32" s="19">
        <v>384628</v>
      </c>
      <c r="J32" s="19">
        <v>0</v>
      </c>
      <c r="K32" s="19">
        <v>0</v>
      </c>
      <c r="L32" s="19">
        <v>0</v>
      </c>
      <c r="M32" s="21">
        <f t="shared" si="0"/>
        <v>2200352</v>
      </c>
      <c r="N32" s="2"/>
      <c r="O32" s="3"/>
      <c r="P32" s="22"/>
    </row>
    <row r="33" spans="1:16" s="23" customFormat="1">
      <c r="A33" s="24" t="s">
        <v>42</v>
      </c>
      <c r="B33" s="19">
        <v>11062866</v>
      </c>
      <c r="C33" s="19">
        <v>2443786</v>
      </c>
      <c r="D33" s="19">
        <v>-107401</v>
      </c>
      <c r="E33" s="19">
        <v>107257</v>
      </c>
      <c r="F33" s="19">
        <v>52715</v>
      </c>
      <c r="G33" s="19">
        <v>62775</v>
      </c>
      <c r="H33" s="19">
        <v>436044</v>
      </c>
      <c r="I33" s="19">
        <v>234398</v>
      </c>
      <c r="J33" s="19">
        <v>461</v>
      </c>
      <c r="K33" s="19">
        <v>1358549</v>
      </c>
      <c r="L33" s="19">
        <v>61675</v>
      </c>
      <c r="M33" s="21">
        <f t="shared" si="0"/>
        <v>15713125</v>
      </c>
      <c r="N33" s="2"/>
      <c r="O33" s="3"/>
      <c r="P33" s="22"/>
    </row>
    <row r="34" spans="1:16" s="23" customFormat="1">
      <c r="A34" s="24" t="s">
        <v>43</v>
      </c>
      <c r="B34" s="19">
        <v>43328856</v>
      </c>
      <c r="C34" s="19">
        <v>9865890</v>
      </c>
      <c r="D34" s="19">
        <v>-433592</v>
      </c>
      <c r="E34" s="19">
        <v>433013</v>
      </c>
      <c r="F34" s="19">
        <v>212819</v>
      </c>
      <c r="G34" s="19">
        <v>158897</v>
      </c>
      <c r="H34" s="19">
        <v>1602592</v>
      </c>
      <c r="I34" s="19">
        <v>255561</v>
      </c>
      <c r="J34" s="19">
        <v>2860</v>
      </c>
      <c r="K34" s="19">
        <v>29640379</v>
      </c>
      <c r="L34" s="19">
        <v>774488</v>
      </c>
      <c r="M34" s="21">
        <f t="shared" si="0"/>
        <v>85841763</v>
      </c>
      <c r="N34" s="2"/>
      <c r="O34" s="3"/>
      <c r="P34" s="22"/>
    </row>
    <row r="35" spans="1:16" s="23" customFormat="1">
      <c r="A35" s="24" t="s">
        <v>44</v>
      </c>
      <c r="B35" s="19">
        <v>1485911</v>
      </c>
      <c r="C35" s="19">
        <v>332188</v>
      </c>
      <c r="D35" s="19">
        <v>-14599</v>
      </c>
      <c r="E35" s="19">
        <v>14580</v>
      </c>
      <c r="F35" s="19">
        <v>7166</v>
      </c>
      <c r="G35" s="19">
        <v>158898</v>
      </c>
      <c r="H35" s="19">
        <v>-103928</v>
      </c>
      <c r="I35" s="19">
        <v>-800043</v>
      </c>
      <c r="J35" s="19">
        <v>0</v>
      </c>
      <c r="K35" s="19">
        <v>0</v>
      </c>
      <c r="L35" s="19">
        <v>42</v>
      </c>
      <c r="M35" s="21">
        <f t="shared" si="0"/>
        <v>1080215</v>
      </c>
      <c r="N35" s="2"/>
      <c r="O35" s="3"/>
      <c r="P35" s="22"/>
    </row>
    <row r="36" spans="1:16" s="23" customFormat="1">
      <c r="A36" s="24" t="s">
        <v>45</v>
      </c>
      <c r="B36" s="19">
        <v>1502180</v>
      </c>
      <c r="C36" s="19">
        <v>348521</v>
      </c>
      <c r="D36" s="19">
        <v>-15317</v>
      </c>
      <c r="E36" s="19">
        <v>15297</v>
      </c>
      <c r="F36" s="19">
        <v>7518</v>
      </c>
      <c r="G36" s="19">
        <v>158898</v>
      </c>
      <c r="H36" s="19">
        <v>109671</v>
      </c>
      <c r="I36" s="19">
        <v>219224</v>
      </c>
      <c r="J36" s="19">
        <v>0</v>
      </c>
      <c r="K36" s="19">
        <v>22066</v>
      </c>
      <c r="L36" s="19">
        <v>2616</v>
      </c>
      <c r="M36" s="21">
        <f t="shared" si="0"/>
        <v>2370674</v>
      </c>
      <c r="N36" s="2"/>
      <c r="O36" s="3"/>
      <c r="P36" s="22"/>
    </row>
    <row r="37" spans="1:16" s="23" customFormat="1">
      <c r="A37" s="24" t="s">
        <v>46</v>
      </c>
      <c r="B37" s="19">
        <v>3689939</v>
      </c>
      <c r="C37" s="19">
        <v>810614</v>
      </c>
      <c r="D37" s="19">
        <v>-35625</v>
      </c>
      <c r="E37" s="19">
        <v>35578</v>
      </c>
      <c r="F37" s="19">
        <v>17486</v>
      </c>
      <c r="G37" s="19">
        <v>158898</v>
      </c>
      <c r="H37" s="19">
        <v>258196</v>
      </c>
      <c r="I37" s="19">
        <v>636663</v>
      </c>
      <c r="J37" s="19">
        <v>103</v>
      </c>
      <c r="K37" s="19">
        <v>206306</v>
      </c>
      <c r="L37" s="19">
        <v>58478</v>
      </c>
      <c r="M37" s="21">
        <f t="shared" si="0"/>
        <v>5836636</v>
      </c>
      <c r="N37" s="2"/>
      <c r="O37" s="3"/>
      <c r="P37" s="22"/>
    </row>
    <row r="38" spans="1:16" s="23" customFormat="1">
      <c r="A38" s="24" t="s">
        <v>47</v>
      </c>
      <c r="B38" s="19">
        <v>1416352</v>
      </c>
      <c r="C38" s="19">
        <v>316508</v>
      </c>
      <c r="D38" s="19">
        <v>-13910</v>
      </c>
      <c r="E38" s="19">
        <v>13892</v>
      </c>
      <c r="F38" s="19">
        <v>6827</v>
      </c>
      <c r="G38" s="19">
        <v>62775</v>
      </c>
      <c r="H38" s="19">
        <v>685307</v>
      </c>
      <c r="I38" s="19">
        <v>2793038</v>
      </c>
      <c r="J38" s="19">
        <v>0</v>
      </c>
      <c r="K38" s="19">
        <v>0</v>
      </c>
      <c r="L38" s="19">
        <v>0</v>
      </c>
      <c r="M38" s="21">
        <f t="shared" si="0"/>
        <v>5280789</v>
      </c>
      <c r="N38" s="2"/>
      <c r="O38" s="3"/>
      <c r="P38" s="22"/>
    </row>
    <row r="39" spans="1:16" s="23" customFormat="1">
      <c r="A39" s="24" t="s">
        <v>48</v>
      </c>
      <c r="B39" s="19">
        <v>37604927</v>
      </c>
      <c r="C39" s="19">
        <v>8350675</v>
      </c>
      <c r="D39" s="19">
        <v>-367001</v>
      </c>
      <c r="E39" s="19">
        <v>366510</v>
      </c>
      <c r="F39" s="19">
        <v>180134</v>
      </c>
      <c r="G39" s="19">
        <v>158897</v>
      </c>
      <c r="H39" s="19">
        <v>1192512</v>
      </c>
      <c r="I39" s="19">
        <v>-8611</v>
      </c>
      <c r="J39" s="19">
        <v>6384</v>
      </c>
      <c r="K39" s="19">
        <v>4392281</v>
      </c>
      <c r="L39" s="19">
        <v>893160</v>
      </c>
      <c r="M39" s="21">
        <f t="shared" si="0"/>
        <v>52769868</v>
      </c>
      <c r="N39" s="2"/>
      <c r="O39" s="3"/>
      <c r="P39" s="22"/>
    </row>
    <row r="40" spans="1:16" s="23" customFormat="1">
      <c r="A40" s="24" t="s">
        <v>49</v>
      </c>
      <c r="B40" s="19">
        <v>1430311</v>
      </c>
      <c r="C40" s="19">
        <v>318672</v>
      </c>
      <c r="D40" s="19">
        <v>-14005</v>
      </c>
      <c r="E40" s="19">
        <v>13986</v>
      </c>
      <c r="F40" s="19">
        <v>6874</v>
      </c>
      <c r="G40" s="19">
        <v>62775</v>
      </c>
      <c r="H40" s="19">
        <v>239377</v>
      </c>
      <c r="I40" s="19">
        <v>855051</v>
      </c>
      <c r="J40" s="19">
        <v>0</v>
      </c>
      <c r="K40" s="19">
        <v>0</v>
      </c>
      <c r="L40" s="19">
        <v>0</v>
      </c>
      <c r="M40" s="21">
        <f t="shared" si="0"/>
        <v>2913041</v>
      </c>
      <c r="N40" s="2"/>
      <c r="O40" s="3"/>
      <c r="P40" s="22"/>
    </row>
    <row r="41" spans="1:16" s="23" customFormat="1">
      <c r="A41" s="24" t="s">
        <v>50</v>
      </c>
      <c r="B41" s="19">
        <v>2137135</v>
      </c>
      <c r="C41" s="19">
        <v>499917</v>
      </c>
      <c r="D41" s="19">
        <v>-21970</v>
      </c>
      <c r="E41" s="19">
        <v>21941</v>
      </c>
      <c r="F41" s="19">
        <v>10784</v>
      </c>
      <c r="G41" s="19">
        <v>62775</v>
      </c>
      <c r="H41" s="19">
        <v>19843</v>
      </c>
      <c r="I41" s="19">
        <v>-315349</v>
      </c>
      <c r="J41" s="19">
        <v>63</v>
      </c>
      <c r="K41" s="19">
        <v>43478</v>
      </c>
      <c r="L41" s="19">
        <v>2465</v>
      </c>
      <c r="M41" s="21">
        <f t="shared" si="0"/>
        <v>2461082</v>
      </c>
      <c r="O41" s="3"/>
      <c r="P41" s="22"/>
    </row>
    <row r="42" spans="1:16" s="23" customFormat="1">
      <c r="A42" s="24" t="s">
        <v>51</v>
      </c>
      <c r="B42" s="19">
        <v>2224596</v>
      </c>
      <c r="C42" s="19">
        <v>494607</v>
      </c>
      <c r="D42" s="19">
        <v>-21738</v>
      </c>
      <c r="E42" s="19">
        <v>21708</v>
      </c>
      <c r="F42" s="19">
        <v>10669</v>
      </c>
      <c r="G42" s="19">
        <v>62775</v>
      </c>
      <c r="H42" s="19">
        <v>-188368</v>
      </c>
      <c r="I42" s="19">
        <v>-1345063</v>
      </c>
      <c r="J42" s="19">
        <v>28</v>
      </c>
      <c r="K42" s="19">
        <v>0</v>
      </c>
      <c r="L42" s="19">
        <v>2523</v>
      </c>
      <c r="M42" s="21">
        <f t="shared" si="0"/>
        <v>1261737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1288680</v>
      </c>
      <c r="C43" s="19">
        <v>287081</v>
      </c>
      <c r="D43" s="19">
        <v>-12617</v>
      </c>
      <c r="E43" s="19">
        <v>12600</v>
      </c>
      <c r="F43" s="19">
        <v>6193</v>
      </c>
      <c r="G43" s="19">
        <v>62775</v>
      </c>
      <c r="H43" s="19">
        <v>1157059</v>
      </c>
      <c r="I43" s="19">
        <v>4828995</v>
      </c>
      <c r="J43" s="19">
        <v>0</v>
      </c>
      <c r="K43" s="19">
        <v>0</v>
      </c>
      <c r="L43" s="19">
        <v>0</v>
      </c>
      <c r="M43" s="21">
        <f t="shared" si="0"/>
        <v>7630766</v>
      </c>
      <c r="N43" s="2"/>
      <c r="O43" s="3"/>
      <c r="P43" s="22"/>
    </row>
    <row r="44" spans="1:16" s="23" customFormat="1">
      <c r="A44" s="24" t="s">
        <v>53</v>
      </c>
      <c r="B44" s="19">
        <v>56607457</v>
      </c>
      <c r="C44" s="19">
        <v>13381440</v>
      </c>
      <c r="D44" s="19">
        <v>-588096</v>
      </c>
      <c r="E44" s="19">
        <v>587310</v>
      </c>
      <c r="F44" s="19">
        <v>288653</v>
      </c>
      <c r="G44" s="19">
        <v>158897</v>
      </c>
      <c r="H44" s="19">
        <v>1908910</v>
      </c>
      <c r="I44" s="19">
        <v>22059</v>
      </c>
      <c r="J44" s="19">
        <v>8718</v>
      </c>
      <c r="K44" s="19">
        <v>8932011</v>
      </c>
      <c r="L44" s="19">
        <v>1508856</v>
      </c>
      <c r="M44" s="21">
        <f t="shared" si="0"/>
        <v>82816215</v>
      </c>
      <c r="O44" s="3"/>
      <c r="P44" s="22"/>
    </row>
    <row r="45" spans="1:16" s="23" customFormat="1">
      <c r="A45" s="24" t="s">
        <v>54</v>
      </c>
      <c r="B45" s="19">
        <v>12322231</v>
      </c>
      <c r="C45" s="19">
        <v>2721923</v>
      </c>
      <c r="D45" s="19">
        <v>-119624</v>
      </c>
      <c r="E45" s="19">
        <v>119465</v>
      </c>
      <c r="F45" s="19">
        <v>58715</v>
      </c>
      <c r="G45" s="19">
        <v>158898</v>
      </c>
      <c r="H45" s="19">
        <v>490920</v>
      </c>
      <c r="I45" s="19">
        <v>357936</v>
      </c>
      <c r="J45" s="19">
        <v>581</v>
      </c>
      <c r="K45" s="19">
        <v>874516</v>
      </c>
      <c r="L45" s="19">
        <v>175897</v>
      </c>
      <c r="M45" s="21">
        <f t="shared" si="0"/>
        <v>17161458</v>
      </c>
      <c r="N45" s="2"/>
      <c r="O45" s="3"/>
      <c r="P45" s="22"/>
    </row>
    <row r="46" spans="1:16" s="23" customFormat="1">
      <c r="A46" s="24" t="s">
        <v>55</v>
      </c>
      <c r="B46" s="19">
        <v>1829390</v>
      </c>
      <c r="C46" s="19">
        <v>408522</v>
      </c>
      <c r="D46" s="19">
        <v>-17954</v>
      </c>
      <c r="E46" s="19">
        <v>17930</v>
      </c>
      <c r="F46" s="19">
        <v>8812</v>
      </c>
      <c r="G46" s="19">
        <v>62775</v>
      </c>
      <c r="H46" s="19">
        <v>118105</v>
      </c>
      <c r="I46" s="19">
        <v>203760</v>
      </c>
      <c r="J46" s="19">
        <v>0</v>
      </c>
      <c r="K46" s="19">
        <v>0</v>
      </c>
      <c r="L46" s="19">
        <v>0</v>
      </c>
      <c r="M46" s="21">
        <f t="shared" si="0"/>
        <v>2631340</v>
      </c>
      <c r="N46" s="2"/>
      <c r="O46" s="3"/>
      <c r="P46" s="22"/>
    </row>
    <row r="47" spans="1:16" s="23" customFormat="1">
      <c r="A47" s="24" t="s">
        <v>56</v>
      </c>
      <c r="B47" s="19">
        <v>5565868</v>
      </c>
      <c r="C47" s="19">
        <v>1259661</v>
      </c>
      <c r="D47" s="19">
        <v>-55360</v>
      </c>
      <c r="E47" s="19">
        <v>55286</v>
      </c>
      <c r="F47" s="19">
        <v>27172</v>
      </c>
      <c r="G47" s="19">
        <v>158898</v>
      </c>
      <c r="H47" s="19">
        <v>138744</v>
      </c>
      <c r="I47" s="19">
        <v>-326343</v>
      </c>
      <c r="J47" s="19">
        <v>4</v>
      </c>
      <c r="K47" s="19">
        <v>3930</v>
      </c>
      <c r="L47" s="19">
        <v>29132</v>
      </c>
      <c r="M47" s="21">
        <f t="shared" si="0"/>
        <v>6856992</v>
      </c>
      <c r="N47" s="2"/>
      <c r="O47" s="3"/>
      <c r="P47" s="22"/>
    </row>
    <row r="48" spans="1:16" s="23" customFormat="1">
      <c r="A48" s="24" t="s">
        <v>57</v>
      </c>
      <c r="B48" s="19">
        <v>1198963</v>
      </c>
      <c r="C48" s="19">
        <v>274311</v>
      </c>
      <c r="D48" s="19">
        <v>-12056</v>
      </c>
      <c r="E48" s="19">
        <v>12039</v>
      </c>
      <c r="F48" s="19">
        <v>5917</v>
      </c>
      <c r="G48" s="19">
        <v>62775</v>
      </c>
      <c r="H48" s="19">
        <v>-234067</v>
      </c>
      <c r="I48" s="19">
        <v>-1376346</v>
      </c>
      <c r="J48" s="19">
        <v>0</v>
      </c>
      <c r="K48" s="19">
        <v>0</v>
      </c>
      <c r="L48" s="19">
        <v>0</v>
      </c>
      <c r="M48" s="21">
        <f t="shared" si="0"/>
        <v>-68464</v>
      </c>
      <c r="N48" s="2"/>
      <c r="O48" s="3"/>
      <c r="P48" s="22"/>
    </row>
    <row r="49" spans="1:16" s="23" customFormat="1">
      <c r="A49" s="24" t="s">
        <v>58</v>
      </c>
      <c r="B49" s="19">
        <v>3149710</v>
      </c>
      <c r="C49" s="19">
        <v>709549</v>
      </c>
      <c r="D49" s="19">
        <v>-31184</v>
      </c>
      <c r="E49" s="19">
        <v>31142</v>
      </c>
      <c r="F49" s="19">
        <v>15306</v>
      </c>
      <c r="G49" s="19">
        <v>62775</v>
      </c>
      <c r="H49" s="19">
        <v>244160</v>
      </c>
      <c r="I49" s="19">
        <v>529448</v>
      </c>
      <c r="J49" s="19">
        <v>11</v>
      </c>
      <c r="K49" s="19">
        <v>58896</v>
      </c>
      <c r="L49" s="19">
        <v>6634</v>
      </c>
      <c r="M49" s="21">
        <f t="shared" si="0"/>
        <v>4776447</v>
      </c>
      <c r="N49" s="2"/>
      <c r="O49" s="3"/>
      <c r="P49" s="22"/>
    </row>
    <row r="50" spans="1:16" s="23" customFormat="1">
      <c r="A50" s="24" t="s">
        <v>59</v>
      </c>
      <c r="B50" s="19">
        <v>24365309</v>
      </c>
      <c r="C50" s="19">
        <v>6784941</v>
      </c>
      <c r="D50" s="19">
        <v>-298189</v>
      </c>
      <c r="E50" s="19">
        <v>297790</v>
      </c>
      <c r="F50" s="19">
        <v>146359</v>
      </c>
      <c r="G50" s="19">
        <v>62775</v>
      </c>
      <c r="H50" s="19">
        <v>959633</v>
      </c>
      <c r="I50" s="19">
        <v>35591</v>
      </c>
      <c r="J50" s="19">
        <v>3063</v>
      </c>
      <c r="K50" s="19">
        <v>3685246</v>
      </c>
      <c r="L50" s="19">
        <v>862010</v>
      </c>
      <c r="M50" s="21">
        <f t="shared" si="0"/>
        <v>36904528</v>
      </c>
      <c r="N50" s="2"/>
      <c r="O50" s="3"/>
      <c r="P50" s="22"/>
    </row>
    <row r="51" spans="1:16" s="23" customFormat="1">
      <c r="A51" s="24" t="s">
        <v>60</v>
      </c>
      <c r="B51" s="19">
        <v>3453332</v>
      </c>
      <c r="C51" s="19">
        <v>759483</v>
      </c>
      <c r="D51" s="19">
        <v>-33379</v>
      </c>
      <c r="E51" s="19">
        <v>33334</v>
      </c>
      <c r="F51" s="19">
        <v>16383</v>
      </c>
      <c r="G51" s="19">
        <v>62775</v>
      </c>
      <c r="H51" s="19">
        <v>-89367</v>
      </c>
      <c r="I51" s="19">
        <v>-1082762</v>
      </c>
      <c r="J51" s="19">
        <v>0</v>
      </c>
      <c r="K51" s="19">
        <v>211532</v>
      </c>
      <c r="L51" s="19">
        <v>9096</v>
      </c>
      <c r="M51" s="21">
        <f t="shared" si="0"/>
        <v>3340427</v>
      </c>
      <c r="O51" s="3"/>
      <c r="P51" s="22"/>
    </row>
    <row r="52" spans="1:16" s="23" customFormat="1">
      <c r="A52" s="24" t="s">
        <v>61</v>
      </c>
      <c r="B52" s="19">
        <v>6972530</v>
      </c>
      <c r="C52" s="19">
        <v>1497142</v>
      </c>
      <c r="D52" s="19">
        <v>-65797</v>
      </c>
      <c r="E52" s="19">
        <v>65709</v>
      </c>
      <c r="F52" s="19">
        <v>32295</v>
      </c>
      <c r="G52" s="19">
        <v>158897</v>
      </c>
      <c r="H52" s="19">
        <v>226441</v>
      </c>
      <c r="I52" s="19">
        <v>-32898</v>
      </c>
      <c r="J52" s="19">
        <v>523</v>
      </c>
      <c r="K52" s="19">
        <v>22503</v>
      </c>
      <c r="L52" s="19">
        <v>162541</v>
      </c>
      <c r="M52" s="21">
        <f t="shared" si="0"/>
        <v>9039886</v>
      </c>
      <c r="N52" s="2"/>
      <c r="O52" s="3"/>
      <c r="P52" s="22"/>
    </row>
    <row r="53" spans="1:16" s="26" customFormat="1">
      <c r="A53" s="25" t="s">
        <v>62</v>
      </c>
      <c r="B53" s="19">
        <v>36345657</v>
      </c>
      <c r="C53" s="19">
        <v>7575650</v>
      </c>
      <c r="D53" s="19">
        <v>-332940</v>
      </c>
      <c r="E53" s="19">
        <v>332494</v>
      </c>
      <c r="F53" s="19">
        <v>163416</v>
      </c>
      <c r="G53" s="19">
        <v>62775</v>
      </c>
      <c r="H53" s="19">
        <v>1031279</v>
      </c>
      <c r="I53" s="19">
        <v>-53023</v>
      </c>
      <c r="J53" s="19">
        <v>8778</v>
      </c>
      <c r="K53" s="19">
        <v>1767363</v>
      </c>
      <c r="L53" s="19">
        <v>983624</v>
      </c>
      <c r="M53" s="21">
        <f t="shared" si="0"/>
        <v>47885073</v>
      </c>
      <c r="O53" s="3"/>
      <c r="P53" s="22"/>
    </row>
    <row r="54" spans="1:16" s="23" customFormat="1">
      <c r="A54" s="24" t="s">
        <v>63</v>
      </c>
      <c r="B54" s="19">
        <v>1661668</v>
      </c>
      <c r="C54" s="19">
        <v>367442</v>
      </c>
      <c r="D54" s="19">
        <v>-16148</v>
      </c>
      <c r="E54" s="19">
        <v>16127</v>
      </c>
      <c r="F54" s="19">
        <v>7926</v>
      </c>
      <c r="G54" s="19">
        <v>62775</v>
      </c>
      <c r="H54" s="19">
        <v>142105</v>
      </c>
      <c r="I54" s="19">
        <v>306565</v>
      </c>
      <c r="J54" s="19">
        <v>0</v>
      </c>
      <c r="K54" s="19">
        <v>0</v>
      </c>
      <c r="L54" s="19">
        <v>4199</v>
      </c>
      <c r="M54" s="21">
        <f t="shared" si="0"/>
        <v>2552659</v>
      </c>
      <c r="N54" s="2"/>
      <c r="O54" s="3"/>
      <c r="P54" s="22"/>
    </row>
    <row r="55" spans="1:16" s="23" customFormat="1">
      <c r="A55" s="24" t="s">
        <v>64</v>
      </c>
      <c r="B55" s="19">
        <v>3061694</v>
      </c>
      <c r="C55" s="19">
        <v>693456</v>
      </c>
      <c r="D55" s="19">
        <v>-30476</v>
      </c>
      <c r="E55" s="19">
        <v>30436</v>
      </c>
      <c r="F55" s="19">
        <v>14959</v>
      </c>
      <c r="G55" s="19">
        <v>62775</v>
      </c>
      <c r="H55" s="19">
        <v>371508</v>
      </c>
      <c r="I55" s="19">
        <v>1170906</v>
      </c>
      <c r="J55" s="19">
        <v>74</v>
      </c>
      <c r="K55" s="19">
        <v>0</v>
      </c>
      <c r="L55" s="19">
        <v>12082</v>
      </c>
      <c r="M55" s="21">
        <f t="shared" si="0"/>
        <v>5387414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343383483</v>
      </c>
      <c r="C56" s="28">
        <f t="shared" ref="C56:I56" si="1">SUM(C13:C55)</f>
        <v>78781732</v>
      </c>
      <c r="D56" s="28">
        <f t="shared" si="1"/>
        <v>-3462350</v>
      </c>
      <c r="E56" s="28">
        <f t="shared" si="1"/>
        <v>3457721</v>
      </c>
      <c r="F56" s="28">
        <f t="shared" si="1"/>
        <v>1699414</v>
      </c>
      <c r="G56" s="28">
        <f t="shared" si="1"/>
        <v>4237288</v>
      </c>
      <c r="H56" s="28">
        <f>SUM(H13:H55)</f>
        <v>14118118</v>
      </c>
      <c r="I56" s="28">
        <f t="shared" si="1"/>
        <v>9150722</v>
      </c>
      <c r="J56" s="28">
        <f>SUM(J13:J55)</f>
        <v>36954</v>
      </c>
      <c r="K56" s="28">
        <f>SUM(K13:K55)</f>
        <v>56027520</v>
      </c>
      <c r="L56" s="28">
        <f>SUM(L13:L55)</f>
        <v>6251550</v>
      </c>
      <c r="M56" s="29">
        <f>SUM(M13:M55)</f>
        <v>513682152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92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91</v>
      </c>
      <c r="D70" s="182"/>
      <c r="E70" s="182"/>
      <c r="F70" s="182"/>
      <c r="G70" s="182"/>
      <c r="H70" s="182"/>
      <c r="I70" s="182"/>
      <c r="O70" s="3"/>
    </row>
    <row r="71" spans="2:15" s="23" customFormat="1" ht="12.75" customHeight="1">
      <c r="C71" s="182" t="s">
        <v>99</v>
      </c>
      <c r="D71" s="182"/>
      <c r="E71" s="182"/>
      <c r="F71" s="182"/>
      <c r="G71" s="182"/>
      <c r="H71" s="182"/>
      <c r="I71" s="182"/>
      <c r="O71" s="3"/>
    </row>
    <row r="72" spans="2:15" s="23" customFormat="1" ht="12">
      <c r="F72" s="35"/>
      <c r="G72" s="32" t="s">
        <v>67</v>
      </c>
      <c r="H72" s="36"/>
      <c r="I72" s="32" t="s">
        <v>68</v>
      </c>
      <c r="O72" s="3"/>
    </row>
    <row r="73" spans="2:15" s="23" customFormat="1">
      <c r="O73" s="3"/>
    </row>
    <row r="74" spans="2:15" s="23" customFormat="1" ht="12">
      <c r="C74" s="37" t="s">
        <v>9</v>
      </c>
      <c r="D74" s="38"/>
      <c r="F74" s="39"/>
      <c r="G74" s="30">
        <f>'[1]JUNIO 2018'!G73+'[1]1ER.AJUSTE CUATRIM''18'!E77</f>
        <v>1716917418</v>
      </c>
      <c r="H74" s="32" t="s">
        <v>69</v>
      </c>
      <c r="I74" s="30">
        <f>'[1]JUNIO 2018'!I73+'[1]1ER.AJUSTE CUATRIM''18'!G77</f>
        <v>343383483</v>
      </c>
      <c r="O74" s="3"/>
    </row>
    <row r="75" spans="2:15" s="23" customFormat="1" ht="12">
      <c r="C75" s="37"/>
      <c r="D75" s="38"/>
      <c r="F75" s="39"/>
      <c r="G75" s="30"/>
      <c r="H75" s="35"/>
      <c r="I75" s="30"/>
      <c r="O75" s="3"/>
    </row>
    <row r="76" spans="2:15" s="23" customFormat="1" ht="12">
      <c r="C76" s="35" t="s">
        <v>70</v>
      </c>
      <c r="D76" s="35"/>
      <c r="G76" s="30">
        <f>'[1]JUNIO 2018'!G75+'[1]1ER.AJUSTE CUATRIM''18'!E79</f>
        <v>78781732</v>
      </c>
      <c r="H76" s="32" t="s">
        <v>71</v>
      </c>
      <c r="I76" s="30">
        <f>'[1]JUNIO 2018'!I75+'[1]1ER.AJUSTE CUATRIM''18'!G79</f>
        <v>78781732</v>
      </c>
      <c r="O76" s="3"/>
    </row>
    <row r="77" spans="2:15" s="23" customFormat="1" ht="12">
      <c r="C77" s="35"/>
      <c r="D77" s="35"/>
      <c r="G77" s="30"/>
      <c r="H77" s="32"/>
      <c r="I77" s="30"/>
      <c r="O77" s="3"/>
    </row>
    <row r="78" spans="2:15" s="23" customFormat="1" ht="12">
      <c r="C78" s="35" t="s">
        <v>72</v>
      </c>
      <c r="D78" s="35"/>
      <c r="G78" s="30">
        <f>'[1]JUNIO 2018'!G77+'[1]1ER.AJUSTE CUATRIM''18'!E81</f>
        <v>-17311752</v>
      </c>
      <c r="H78" s="32" t="s">
        <v>69</v>
      </c>
      <c r="I78" s="30">
        <f>'[1]JUNIO 2018'!I77+'[1]1ER.AJUSTE CUATRIM''18'!G81</f>
        <v>-3462350</v>
      </c>
      <c r="O78" s="3"/>
    </row>
    <row r="79" spans="2:15" s="23" customFormat="1" ht="12">
      <c r="C79" s="35"/>
      <c r="D79" s="35"/>
      <c r="G79" s="30"/>
      <c r="H79" s="32"/>
      <c r="I79" s="30"/>
      <c r="O79" s="3"/>
    </row>
    <row r="80" spans="2:15" s="23" customFormat="1" ht="12">
      <c r="C80" s="35" t="s">
        <v>73</v>
      </c>
      <c r="G80" s="30">
        <f>'[1]JUNIO 2018'!G79</f>
        <v>17288607</v>
      </c>
      <c r="H80" s="32" t="s">
        <v>69</v>
      </c>
      <c r="I80" s="30">
        <f>'[1]JUNIO 2018'!I79</f>
        <v>3457721</v>
      </c>
      <c r="O80" s="3"/>
    </row>
    <row r="81" spans="3:15" s="23" customFormat="1" ht="12">
      <c r="C81" s="35"/>
      <c r="G81" s="30"/>
      <c r="H81" s="32"/>
      <c r="I81" s="30"/>
      <c r="O81" s="3"/>
    </row>
    <row r="82" spans="3:15" s="23" customFormat="1" ht="12">
      <c r="C82" s="35" t="s">
        <v>74</v>
      </c>
      <c r="D82" s="35"/>
      <c r="G82" s="30">
        <f>'[1]JUNIO 2018'!G81</f>
        <v>8497070</v>
      </c>
      <c r="H82" s="32" t="s">
        <v>69</v>
      </c>
      <c r="I82" s="30">
        <f>'[1]JUNIO 2018'!I81</f>
        <v>1699414</v>
      </c>
      <c r="O82" s="3"/>
    </row>
    <row r="83" spans="3:15" s="23" customFormat="1" ht="12">
      <c r="C83" s="35"/>
      <c r="D83" s="35"/>
      <c r="G83" s="30"/>
      <c r="H83" s="32"/>
      <c r="I83" s="30"/>
      <c r="O83" s="3"/>
    </row>
    <row r="84" spans="3:15" s="23" customFormat="1" ht="12">
      <c r="C84" s="35" t="s">
        <v>75</v>
      </c>
      <c r="D84" s="35"/>
      <c r="F84" s="35"/>
      <c r="G84" s="30">
        <f>'[1]JUNIO 2018'!G83</f>
        <v>21186439</v>
      </c>
      <c r="H84" s="32" t="s">
        <v>69</v>
      </c>
      <c r="I84" s="30">
        <f>'[1]JUNIO 2018'!I83</f>
        <v>4237288</v>
      </c>
      <c r="O84" s="3"/>
    </row>
    <row r="85" spans="3:15" s="23" customFormat="1" ht="12">
      <c r="C85" s="35"/>
      <c r="D85" s="35"/>
      <c r="F85" s="35"/>
      <c r="G85" s="30"/>
      <c r="H85" s="32"/>
      <c r="I85" s="30"/>
      <c r="O85" s="3"/>
    </row>
    <row r="86" spans="3:15" s="23" customFormat="1" ht="12">
      <c r="C86" s="35" t="s">
        <v>76</v>
      </c>
      <c r="G86" s="30">
        <f>'[1]JUNIO 2018'!G85</f>
        <v>70590589</v>
      </c>
      <c r="H86" s="32" t="s">
        <v>69</v>
      </c>
      <c r="I86" s="30">
        <f>'[1]JUNIO 2018'!I85</f>
        <v>14118118</v>
      </c>
      <c r="O86" s="3"/>
    </row>
    <row r="87" spans="3:15" s="23" customFormat="1" ht="12">
      <c r="C87" s="35"/>
      <c r="G87" s="30"/>
      <c r="H87" s="32"/>
      <c r="I87" s="30"/>
      <c r="O87" s="3"/>
    </row>
    <row r="88" spans="3:15" s="23" customFormat="1" ht="12">
      <c r="C88" s="35" t="s">
        <v>77</v>
      </c>
      <c r="D88" s="35"/>
      <c r="G88" s="30">
        <f>'[1]JUNIO 2018'!G87</f>
        <v>45753610</v>
      </c>
      <c r="H88" s="32" t="s">
        <v>69</v>
      </c>
      <c r="I88" s="30">
        <f>'[1]JUNIO 2018'!I87</f>
        <v>9150722</v>
      </c>
      <c r="O88" s="3"/>
    </row>
    <row r="89" spans="3:15" s="23" customFormat="1" ht="12">
      <c r="C89" s="35"/>
      <c r="D89" s="35"/>
      <c r="G89" s="30"/>
      <c r="H89" s="32"/>
      <c r="I89" s="30"/>
      <c r="O89" s="3"/>
    </row>
    <row r="90" spans="3:15" s="23" customFormat="1" ht="12">
      <c r="C90" s="35" t="s">
        <v>78</v>
      </c>
      <c r="G90" s="30">
        <f>'[1]JUNIO 2018'!G89</f>
        <v>184771</v>
      </c>
      <c r="H90" s="32" t="s">
        <v>69</v>
      </c>
      <c r="I90" s="30">
        <f>'[1]JUNIO 2018'!I89</f>
        <v>36954</v>
      </c>
      <c r="O90" s="3"/>
    </row>
    <row r="91" spans="3:15" s="23" customFormat="1" ht="12">
      <c r="C91" s="35"/>
      <c r="G91" s="30"/>
      <c r="H91" s="32"/>
      <c r="I91" s="30"/>
      <c r="O91" s="3"/>
    </row>
    <row r="92" spans="3:15" s="23" customFormat="1" ht="12">
      <c r="C92" s="35" t="s">
        <v>79</v>
      </c>
      <c r="G92" s="30">
        <v>56027520</v>
      </c>
      <c r="H92" s="32" t="s">
        <v>71</v>
      </c>
      <c r="I92" s="30">
        <v>56027520</v>
      </c>
      <c r="K92" s="30"/>
      <c r="O92" s="3"/>
    </row>
    <row r="93" spans="3:15" s="23" customFormat="1" ht="12">
      <c r="C93" s="35"/>
      <c r="G93" s="30"/>
      <c r="H93" s="32"/>
      <c r="I93" s="30"/>
      <c r="O93" s="3"/>
    </row>
    <row r="94" spans="3:15" s="23" customFormat="1" ht="12">
      <c r="C94" s="35" t="s">
        <v>80</v>
      </c>
      <c r="G94" s="40">
        <f>'[1]JUNIO 2018'!G93</f>
        <v>16896081</v>
      </c>
      <c r="H94" s="32" t="s">
        <v>81</v>
      </c>
      <c r="I94" s="40">
        <f>'[1]JUNIO 2018'!I93</f>
        <v>6251550</v>
      </c>
      <c r="O94" s="3"/>
    </row>
    <row r="95" spans="3:15" s="23" customFormat="1" ht="12">
      <c r="C95" s="35"/>
      <c r="G95" s="30"/>
      <c r="H95" s="35"/>
      <c r="I95" s="30"/>
      <c r="O95" s="3"/>
    </row>
    <row r="96" spans="3:15" s="23" customFormat="1" ht="12.6" thickBot="1">
      <c r="E96" s="35" t="s">
        <v>19</v>
      </c>
      <c r="F96" s="39"/>
      <c r="G96" s="41">
        <f>SUM(G74:G94)</f>
        <v>2014812085</v>
      </c>
      <c r="I96" s="41">
        <f>SUM(I74:I94)</f>
        <v>513682152</v>
      </c>
      <c r="O96" s="3"/>
    </row>
    <row r="97" spans="9:15" s="23" customFormat="1" ht="12" thickTop="1">
      <c r="O97" s="3"/>
    </row>
    <row r="98" spans="9:15" s="23" customFormat="1">
      <c r="I98" s="3"/>
      <c r="O98" s="3"/>
    </row>
    <row r="99" spans="9:15" s="23" customFormat="1" ht="12">
      <c r="I99" s="30"/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I122" s="2"/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29" spans="9:15" s="23" customFormat="1">
      <c r="I129" s="2"/>
      <c r="O129" s="3"/>
    </row>
    <row r="133" spans="9:15" ht="13.2">
      <c r="J133" s="23"/>
      <c r="K133" s="23"/>
      <c r="L133" s="23"/>
      <c r="M133" s="42"/>
    </row>
    <row r="134" spans="9:15">
      <c r="J134" s="23"/>
      <c r="K134" s="23"/>
      <c r="L134" s="23"/>
      <c r="M134" s="43"/>
    </row>
    <row r="135" spans="9:15">
      <c r="J135" s="23"/>
      <c r="K135" s="23"/>
      <c r="L135" s="23"/>
      <c r="M135" s="43"/>
    </row>
  </sheetData>
  <mergeCells count="6">
    <mergeCell ref="C71:I71"/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zoomScaleNormal="100" workbookViewId="0">
      <selection activeCell="O13" sqref="O13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5" width="11.33203125" style="2" customWidth="1"/>
    <col min="6" max="6" width="11.6640625" style="2" bestFit="1" customWidth="1"/>
    <col min="7" max="7" width="16.5546875" style="2" bestFit="1" customWidth="1"/>
    <col min="8" max="8" width="20.44140625" style="2" bestFit="1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4.6640625" style="3" bestFit="1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1" width="11.33203125" style="2" customWidth="1"/>
    <col min="262" max="262" width="11.6640625" style="2" bestFit="1" customWidth="1"/>
    <col min="263" max="263" width="16.5546875" style="2" bestFit="1" customWidth="1"/>
    <col min="264" max="264" width="20.44140625" style="2" bestFit="1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4.6640625" style="2" bestFit="1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7" width="11.33203125" style="2" customWidth="1"/>
    <col min="518" max="518" width="11.6640625" style="2" bestFit="1" customWidth="1"/>
    <col min="519" max="519" width="16.5546875" style="2" bestFit="1" customWidth="1"/>
    <col min="520" max="520" width="20.44140625" style="2" bestFit="1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4.6640625" style="2" bestFit="1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3" width="11.33203125" style="2" customWidth="1"/>
    <col min="774" max="774" width="11.6640625" style="2" bestFit="1" customWidth="1"/>
    <col min="775" max="775" width="16.5546875" style="2" bestFit="1" customWidth="1"/>
    <col min="776" max="776" width="20.44140625" style="2" bestFit="1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4.6640625" style="2" bestFit="1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29" width="11.33203125" style="2" customWidth="1"/>
    <col min="1030" max="1030" width="11.6640625" style="2" bestFit="1" customWidth="1"/>
    <col min="1031" max="1031" width="16.5546875" style="2" bestFit="1" customWidth="1"/>
    <col min="1032" max="1032" width="20.44140625" style="2" bestFit="1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4.6640625" style="2" bestFit="1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5" width="11.33203125" style="2" customWidth="1"/>
    <col min="1286" max="1286" width="11.6640625" style="2" bestFit="1" customWidth="1"/>
    <col min="1287" max="1287" width="16.5546875" style="2" bestFit="1" customWidth="1"/>
    <col min="1288" max="1288" width="20.44140625" style="2" bestFit="1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4.6640625" style="2" bestFit="1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1" width="11.33203125" style="2" customWidth="1"/>
    <col min="1542" max="1542" width="11.6640625" style="2" bestFit="1" customWidth="1"/>
    <col min="1543" max="1543" width="16.5546875" style="2" bestFit="1" customWidth="1"/>
    <col min="1544" max="1544" width="20.44140625" style="2" bestFit="1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4.6640625" style="2" bestFit="1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7" width="11.33203125" style="2" customWidth="1"/>
    <col min="1798" max="1798" width="11.6640625" style="2" bestFit="1" customWidth="1"/>
    <col min="1799" max="1799" width="16.5546875" style="2" bestFit="1" customWidth="1"/>
    <col min="1800" max="1800" width="20.44140625" style="2" bestFit="1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4.6640625" style="2" bestFit="1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3" width="11.33203125" style="2" customWidth="1"/>
    <col min="2054" max="2054" width="11.6640625" style="2" bestFit="1" customWidth="1"/>
    <col min="2055" max="2055" width="16.5546875" style="2" bestFit="1" customWidth="1"/>
    <col min="2056" max="2056" width="20.44140625" style="2" bestFit="1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4.6640625" style="2" bestFit="1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09" width="11.33203125" style="2" customWidth="1"/>
    <col min="2310" max="2310" width="11.6640625" style="2" bestFit="1" customWidth="1"/>
    <col min="2311" max="2311" width="16.5546875" style="2" bestFit="1" customWidth="1"/>
    <col min="2312" max="2312" width="20.44140625" style="2" bestFit="1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4.6640625" style="2" bestFit="1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5" width="11.33203125" style="2" customWidth="1"/>
    <col min="2566" max="2566" width="11.6640625" style="2" bestFit="1" customWidth="1"/>
    <col min="2567" max="2567" width="16.5546875" style="2" bestFit="1" customWidth="1"/>
    <col min="2568" max="2568" width="20.44140625" style="2" bestFit="1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4.6640625" style="2" bestFit="1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1" width="11.33203125" style="2" customWidth="1"/>
    <col min="2822" max="2822" width="11.6640625" style="2" bestFit="1" customWidth="1"/>
    <col min="2823" max="2823" width="16.5546875" style="2" bestFit="1" customWidth="1"/>
    <col min="2824" max="2824" width="20.44140625" style="2" bestFit="1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4.6640625" style="2" bestFit="1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7" width="11.33203125" style="2" customWidth="1"/>
    <col min="3078" max="3078" width="11.6640625" style="2" bestFit="1" customWidth="1"/>
    <col min="3079" max="3079" width="16.5546875" style="2" bestFit="1" customWidth="1"/>
    <col min="3080" max="3080" width="20.44140625" style="2" bestFit="1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4.6640625" style="2" bestFit="1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3" width="11.33203125" style="2" customWidth="1"/>
    <col min="3334" max="3334" width="11.6640625" style="2" bestFit="1" customWidth="1"/>
    <col min="3335" max="3335" width="16.5546875" style="2" bestFit="1" customWidth="1"/>
    <col min="3336" max="3336" width="20.44140625" style="2" bestFit="1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4.6640625" style="2" bestFit="1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89" width="11.33203125" style="2" customWidth="1"/>
    <col min="3590" max="3590" width="11.6640625" style="2" bestFit="1" customWidth="1"/>
    <col min="3591" max="3591" width="16.5546875" style="2" bestFit="1" customWidth="1"/>
    <col min="3592" max="3592" width="20.44140625" style="2" bestFit="1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4.6640625" style="2" bestFit="1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5" width="11.33203125" style="2" customWidth="1"/>
    <col min="3846" max="3846" width="11.6640625" style="2" bestFit="1" customWidth="1"/>
    <col min="3847" max="3847" width="16.5546875" style="2" bestFit="1" customWidth="1"/>
    <col min="3848" max="3848" width="20.44140625" style="2" bestFit="1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4.6640625" style="2" bestFit="1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1" width="11.33203125" style="2" customWidth="1"/>
    <col min="4102" max="4102" width="11.6640625" style="2" bestFit="1" customWidth="1"/>
    <col min="4103" max="4103" width="16.5546875" style="2" bestFit="1" customWidth="1"/>
    <col min="4104" max="4104" width="20.44140625" style="2" bestFit="1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4.6640625" style="2" bestFit="1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7" width="11.33203125" style="2" customWidth="1"/>
    <col min="4358" max="4358" width="11.6640625" style="2" bestFit="1" customWidth="1"/>
    <col min="4359" max="4359" width="16.5546875" style="2" bestFit="1" customWidth="1"/>
    <col min="4360" max="4360" width="20.44140625" style="2" bestFit="1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4.6640625" style="2" bestFit="1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3" width="11.33203125" style="2" customWidth="1"/>
    <col min="4614" max="4614" width="11.6640625" style="2" bestFit="1" customWidth="1"/>
    <col min="4615" max="4615" width="16.5546875" style="2" bestFit="1" customWidth="1"/>
    <col min="4616" max="4616" width="20.44140625" style="2" bestFit="1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4.6640625" style="2" bestFit="1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69" width="11.33203125" style="2" customWidth="1"/>
    <col min="4870" max="4870" width="11.6640625" style="2" bestFit="1" customWidth="1"/>
    <col min="4871" max="4871" width="16.5546875" style="2" bestFit="1" customWidth="1"/>
    <col min="4872" max="4872" width="20.44140625" style="2" bestFit="1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4.6640625" style="2" bestFit="1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5" width="11.33203125" style="2" customWidth="1"/>
    <col min="5126" max="5126" width="11.6640625" style="2" bestFit="1" customWidth="1"/>
    <col min="5127" max="5127" width="16.5546875" style="2" bestFit="1" customWidth="1"/>
    <col min="5128" max="5128" width="20.44140625" style="2" bestFit="1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4.6640625" style="2" bestFit="1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1" width="11.33203125" style="2" customWidth="1"/>
    <col min="5382" max="5382" width="11.6640625" style="2" bestFit="1" customWidth="1"/>
    <col min="5383" max="5383" width="16.5546875" style="2" bestFit="1" customWidth="1"/>
    <col min="5384" max="5384" width="20.44140625" style="2" bestFit="1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4.6640625" style="2" bestFit="1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7" width="11.33203125" style="2" customWidth="1"/>
    <col min="5638" max="5638" width="11.6640625" style="2" bestFit="1" customWidth="1"/>
    <col min="5639" max="5639" width="16.5546875" style="2" bestFit="1" customWidth="1"/>
    <col min="5640" max="5640" width="20.44140625" style="2" bestFit="1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4.6640625" style="2" bestFit="1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3" width="11.33203125" style="2" customWidth="1"/>
    <col min="5894" max="5894" width="11.6640625" style="2" bestFit="1" customWidth="1"/>
    <col min="5895" max="5895" width="16.5546875" style="2" bestFit="1" customWidth="1"/>
    <col min="5896" max="5896" width="20.44140625" style="2" bestFit="1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4.6640625" style="2" bestFit="1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49" width="11.33203125" style="2" customWidth="1"/>
    <col min="6150" max="6150" width="11.6640625" style="2" bestFit="1" customWidth="1"/>
    <col min="6151" max="6151" width="16.5546875" style="2" bestFit="1" customWidth="1"/>
    <col min="6152" max="6152" width="20.44140625" style="2" bestFit="1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4.6640625" style="2" bestFit="1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5" width="11.33203125" style="2" customWidth="1"/>
    <col min="6406" max="6406" width="11.6640625" style="2" bestFit="1" customWidth="1"/>
    <col min="6407" max="6407" width="16.5546875" style="2" bestFit="1" customWidth="1"/>
    <col min="6408" max="6408" width="20.44140625" style="2" bestFit="1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4.6640625" style="2" bestFit="1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1" width="11.33203125" style="2" customWidth="1"/>
    <col min="6662" max="6662" width="11.6640625" style="2" bestFit="1" customWidth="1"/>
    <col min="6663" max="6663" width="16.5546875" style="2" bestFit="1" customWidth="1"/>
    <col min="6664" max="6664" width="20.44140625" style="2" bestFit="1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4.6640625" style="2" bestFit="1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7" width="11.33203125" style="2" customWidth="1"/>
    <col min="6918" max="6918" width="11.6640625" style="2" bestFit="1" customWidth="1"/>
    <col min="6919" max="6919" width="16.5546875" style="2" bestFit="1" customWidth="1"/>
    <col min="6920" max="6920" width="20.44140625" style="2" bestFit="1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4.6640625" style="2" bestFit="1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3" width="11.33203125" style="2" customWidth="1"/>
    <col min="7174" max="7174" width="11.6640625" style="2" bestFit="1" customWidth="1"/>
    <col min="7175" max="7175" width="16.5546875" style="2" bestFit="1" customWidth="1"/>
    <col min="7176" max="7176" width="20.44140625" style="2" bestFit="1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4.6640625" style="2" bestFit="1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29" width="11.33203125" style="2" customWidth="1"/>
    <col min="7430" max="7430" width="11.6640625" style="2" bestFit="1" customWidth="1"/>
    <col min="7431" max="7431" width="16.5546875" style="2" bestFit="1" customWidth="1"/>
    <col min="7432" max="7432" width="20.44140625" style="2" bestFit="1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4.6640625" style="2" bestFit="1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5" width="11.33203125" style="2" customWidth="1"/>
    <col min="7686" max="7686" width="11.6640625" style="2" bestFit="1" customWidth="1"/>
    <col min="7687" max="7687" width="16.5546875" style="2" bestFit="1" customWidth="1"/>
    <col min="7688" max="7688" width="20.44140625" style="2" bestFit="1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4.6640625" style="2" bestFit="1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1" width="11.33203125" style="2" customWidth="1"/>
    <col min="7942" max="7942" width="11.6640625" style="2" bestFit="1" customWidth="1"/>
    <col min="7943" max="7943" width="16.5546875" style="2" bestFit="1" customWidth="1"/>
    <col min="7944" max="7944" width="20.44140625" style="2" bestFit="1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4.6640625" style="2" bestFit="1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7" width="11.33203125" style="2" customWidth="1"/>
    <col min="8198" max="8198" width="11.6640625" style="2" bestFit="1" customWidth="1"/>
    <col min="8199" max="8199" width="16.5546875" style="2" bestFit="1" customWidth="1"/>
    <col min="8200" max="8200" width="20.44140625" style="2" bestFit="1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4.6640625" style="2" bestFit="1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3" width="11.33203125" style="2" customWidth="1"/>
    <col min="8454" max="8454" width="11.6640625" style="2" bestFit="1" customWidth="1"/>
    <col min="8455" max="8455" width="16.5546875" style="2" bestFit="1" customWidth="1"/>
    <col min="8456" max="8456" width="20.44140625" style="2" bestFit="1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4.6640625" style="2" bestFit="1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09" width="11.33203125" style="2" customWidth="1"/>
    <col min="8710" max="8710" width="11.6640625" style="2" bestFit="1" customWidth="1"/>
    <col min="8711" max="8711" width="16.5546875" style="2" bestFit="1" customWidth="1"/>
    <col min="8712" max="8712" width="20.44140625" style="2" bestFit="1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4.6640625" style="2" bestFit="1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5" width="11.33203125" style="2" customWidth="1"/>
    <col min="8966" max="8966" width="11.6640625" style="2" bestFit="1" customWidth="1"/>
    <col min="8967" max="8967" width="16.5546875" style="2" bestFit="1" customWidth="1"/>
    <col min="8968" max="8968" width="20.44140625" style="2" bestFit="1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4.6640625" style="2" bestFit="1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1" width="11.33203125" style="2" customWidth="1"/>
    <col min="9222" max="9222" width="11.6640625" style="2" bestFit="1" customWidth="1"/>
    <col min="9223" max="9223" width="16.5546875" style="2" bestFit="1" customWidth="1"/>
    <col min="9224" max="9224" width="20.44140625" style="2" bestFit="1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4.6640625" style="2" bestFit="1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7" width="11.33203125" style="2" customWidth="1"/>
    <col min="9478" max="9478" width="11.6640625" style="2" bestFit="1" customWidth="1"/>
    <col min="9479" max="9479" width="16.5546875" style="2" bestFit="1" customWidth="1"/>
    <col min="9480" max="9480" width="20.44140625" style="2" bestFit="1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4.6640625" style="2" bestFit="1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3" width="11.33203125" style="2" customWidth="1"/>
    <col min="9734" max="9734" width="11.6640625" style="2" bestFit="1" customWidth="1"/>
    <col min="9735" max="9735" width="16.5546875" style="2" bestFit="1" customWidth="1"/>
    <col min="9736" max="9736" width="20.44140625" style="2" bestFit="1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4.6640625" style="2" bestFit="1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89" width="11.33203125" style="2" customWidth="1"/>
    <col min="9990" max="9990" width="11.6640625" style="2" bestFit="1" customWidth="1"/>
    <col min="9991" max="9991" width="16.5546875" style="2" bestFit="1" customWidth="1"/>
    <col min="9992" max="9992" width="20.44140625" style="2" bestFit="1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4.6640625" style="2" bestFit="1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5" width="11.33203125" style="2" customWidth="1"/>
    <col min="10246" max="10246" width="11.6640625" style="2" bestFit="1" customWidth="1"/>
    <col min="10247" max="10247" width="16.5546875" style="2" bestFit="1" customWidth="1"/>
    <col min="10248" max="10248" width="20.44140625" style="2" bestFit="1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4.6640625" style="2" bestFit="1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1" width="11.33203125" style="2" customWidth="1"/>
    <col min="10502" max="10502" width="11.6640625" style="2" bestFit="1" customWidth="1"/>
    <col min="10503" max="10503" width="16.5546875" style="2" bestFit="1" customWidth="1"/>
    <col min="10504" max="10504" width="20.44140625" style="2" bestFit="1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4.6640625" style="2" bestFit="1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7" width="11.33203125" style="2" customWidth="1"/>
    <col min="10758" max="10758" width="11.6640625" style="2" bestFit="1" customWidth="1"/>
    <col min="10759" max="10759" width="16.5546875" style="2" bestFit="1" customWidth="1"/>
    <col min="10760" max="10760" width="20.44140625" style="2" bestFit="1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4.6640625" style="2" bestFit="1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3" width="11.33203125" style="2" customWidth="1"/>
    <col min="11014" max="11014" width="11.6640625" style="2" bestFit="1" customWidth="1"/>
    <col min="11015" max="11015" width="16.5546875" style="2" bestFit="1" customWidth="1"/>
    <col min="11016" max="11016" width="20.44140625" style="2" bestFit="1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4.6640625" style="2" bestFit="1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69" width="11.33203125" style="2" customWidth="1"/>
    <col min="11270" max="11270" width="11.6640625" style="2" bestFit="1" customWidth="1"/>
    <col min="11271" max="11271" width="16.5546875" style="2" bestFit="1" customWidth="1"/>
    <col min="11272" max="11272" width="20.44140625" style="2" bestFit="1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4.6640625" style="2" bestFit="1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5" width="11.33203125" style="2" customWidth="1"/>
    <col min="11526" max="11526" width="11.6640625" style="2" bestFit="1" customWidth="1"/>
    <col min="11527" max="11527" width="16.5546875" style="2" bestFit="1" customWidth="1"/>
    <col min="11528" max="11528" width="20.44140625" style="2" bestFit="1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4.6640625" style="2" bestFit="1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1" width="11.33203125" style="2" customWidth="1"/>
    <col min="11782" max="11782" width="11.6640625" style="2" bestFit="1" customWidth="1"/>
    <col min="11783" max="11783" width="16.5546875" style="2" bestFit="1" customWidth="1"/>
    <col min="11784" max="11784" width="20.44140625" style="2" bestFit="1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4.6640625" style="2" bestFit="1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7" width="11.33203125" style="2" customWidth="1"/>
    <col min="12038" max="12038" width="11.6640625" style="2" bestFit="1" customWidth="1"/>
    <col min="12039" max="12039" width="16.5546875" style="2" bestFit="1" customWidth="1"/>
    <col min="12040" max="12040" width="20.44140625" style="2" bestFit="1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4.6640625" style="2" bestFit="1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3" width="11.33203125" style="2" customWidth="1"/>
    <col min="12294" max="12294" width="11.6640625" style="2" bestFit="1" customWidth="1"/>
    <col min="12295" max="12295" width="16.5546875" style="2" bestFit="1" customWidth="1"/>
    <col min="12296" max="12296" width="20.44140625" style="2" bestFit="1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4.6640625" style="2" bestFit="1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49" width="11.33203125" style="2" customWidth="1"/>
    <col min="12550" max="12550" width="11.6640625" style="2" bestFit="1" customWidth="1"/>
    <col min="12551" max="12551" width="16.5546875" style="2" bestFit="1" customWidth="1"/>
    <col min="12552" max="12552" width="20.44140625" style="2" bestFit="1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4.6640625" style="2" bestFit="1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5" width="11.33203125" style="2" customWidth="1"/>
    <col min="12806" max="12806" width="11.6640625" style="2" bestFit="1" customWidth="1"/>
    <col min="12807" max="12807" width="16.5546875" style="2" bestFit="1" customWidth="1"/>
    <col min="12808" max="12808" width="20.44140625" style="2" bestFit="1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4.6640625" style="2" bestFit="1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1" width="11.33203125" style="2" customWidth="1"/>
    <col min="13062" max="13062" width="11.6640625" style="2" bestFit="1" customWidth="1"/>
    <col min="13063" max="13063" width="16.5546875" style="2" bestFit="1" customWidth="1"/>
    <col min="13064" max="13064" width="20.44140625" style="2" bestFit="1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4.6640625" style="2" bestFit="1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7" width="11.33203125" style="2" customWidth="1"/>
    <col min="13318" max="13318" width="11.6640625" style="2" bestFit="1" customWidth="1"/>
    <col min="13319" max="13319" width="16.5546875" style="2" bestFit="1" customWidth="1"/>
    <col min="13320" max="13320" width="20.44140625" style="2" bestFit="1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4.6640625" style="2" bestFit="1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3" width="11.33203125" style="2" customWidth="1"/>
    <col min="13574" max="13574" width="11.6640625" style="2" bestFit="1" customWidth="1"/>
    <col min="13575" max="13575" width="16.5546875" style="2" bestFit="1" customWidth="1"/>
    <col min="13576" max="13576" width="20.44140625" style="2" bestFit="1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4.6640625" style="2" bestFit="1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29" width="11.33203125" style="2" customWidth="1"/>
    <col min="13830" max="13830" width="11.6640625" style="2" bestFit="1" customWidth="1"/>
    <col min="13831" max="13831" width="16.5546875" style="2" bestFit="1" customWidth="1"/>
    <col min="13832" max="13832" width="20.44140625" style="2" bestFit="1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4.6640625" style="2" bestFit="1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5" width="11.33203125" style="2" customWidth="1"/>
    <col min="14086" max="14086" width="11.6640625" style="2" bestFit="1" customWidth="1"/>
    <col min="14087" max="14087" width="16.5546875" style="2" bestFit="1" customWidth="1"/>
    <col min="14088" max="14088" width="20.44140625" style="2" bestFit="1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4.6640625" style="2" bestFit="1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1" width="11.33203125" style="2" customWidth="1"/>
    <col min="14342" max="14342" width="11.6640625" style="2" bestFit="1" customWidth="1"/>
    <col min="14343" max="14343" width="16.5546875" style="2" bestFit="1" customWidth="1"/>
    <col min="14344" max="14344" width="20.44140625" style="2" bestFit="1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4.6640625" style="2" bestFit="1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7" width="11.33203125" style="2" customWidth="1"/>
    <col min="14598" max="14598" width="11.6640625" style="2" bestFit="1" customWidth="1"/>
    <col min="14599" max="14599" width="16.5546875" style="2" bestFit="1" customWidth="1"/>
    <col min="14600" max="14600" width="20.44140625" style="2" bestFit="1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4.6640625" style="2" bestFit="1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3" width="11.33203125" style="2" customWidth="1"/>
    <col min="14854" max="14854" width="11.6640625" style="2" bestFit="1" customWidth="1"/>
    <col min="14855" max="14855" width="16.5546875" style="2" bestFit="1" customWidth="1"/>
    <col min="14856" max="14856" width="20.44140625" style="2" bestFit="1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4.6640625" style="2" bestFit="1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09" width="11.33203125" style="2" customWidth="1"/>
    <col min="15110" max="15110" width="11.6640625" style="2" bestFit="1" customWidth="1"/>
    <col min="15111" max="15111" width="16.5546875" style="2" bestFit="1" customWidth="1"/>
    <col min="15112" max="15112" width="20.44140625" style="2" bestFit="1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4.6640625" style="2" bestFit="1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5" width="11.33203125" style="2" customWidth="1"/>
    <col min="15366" max="15366" width="11.6640625" style="2" bestFit="1" customWidth="1"/>
    <col min="15367" max="15367" width="16.5546875" style="2" bestFit="1" customWidth="1"/>
    <col min="15368" max="15368" width="20.44140625" style="2" bestFit="1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4.6640625" style="2" bestFit="1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1" width="11.33203125" style="2" customWidth="1"/>
    <col min="15622" max="15622" width="11.6640625" style="2" bestFit="1" customWidth="1"/>
    <col min="15623" max="15623" width="16.5546875" style="2" bestFit="1" customWidth="1"/>
    <col min="15624" max="15624" width="20.44140625" style="2" bestFit="1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4.6640625" style="2" bestFit="1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7" width="11.33203125" style="2" customWidth="1"/>
    <col min="15878" max="15878" width="11.6640625" style="2" bestFit="1" customWidth="1"/>
    <col min="15879" max="15879" width="16.5546875" style="2" bestFit="1" customWidth="1"/>
    <col min="15880" max="15880" width="20.44140625" style="2" bestFit="1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4.6640625" style="2" bestFit="1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3" width="11.33203125" style="2" customWidth="1"/>
    <col min="16134" max="16134" width="11.6640625" style="2" bestFit="1" customWidth="1"/>
    <col min="16135" max="16135" width="16.5546875" style="2" bestFit="1" customWidth="1"/>
    <col min="16136" max="16136" width="20.44140625" style="2" bestFit="1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4.6640625" style="2" bestFit="1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100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101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 t="s">
        <v>102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5386339</v>
      </c>
      <c r="C13" s="19">
        <v>1264035</v>
      </c>
      <c r="D13" s="19">
        <v>48083</v>
      </c>
      <c r="E13" s="19">
        <v>62724</v>
      </c>
      <c r="F13" s="19">
        <v>30014</v>
      </c>
      <c r="G13" s="19">
        <v>192630</v>
      </c>
      <c r="H13" s="19">
        <v>765173</v>
      </c>
      <c r="I13" s="19">
        <v>3523945</v>
      </c>
      <c r="J13" s="19">
        <v>0</v>
      </c>
      <c r="K13" s="19">
        <v>405850</v>
      </c>
      <c r="L13" s="19">
        <v>18835</v>
      </c>
      <c r="M13" s="21">
        <f>SUM(B13:L13)</f>
        <v>11697628</v>
      </c>
      <c r="N13" s="2"/>
      <c r="O13" s="3"/>
      <c r="P13" s="22"/>
    </row>
    <row r="14" spans="1:16" s="23" customFormat="1">
      <c r="A14" s="24" t="s">
        <v>23</v>
      </c>
      <c r="B14" s="19">
        <v>9061824</v>
      </c>
      <c r="C14" s="19">
        <v>2104107</v>
      </c>
      <c r="D14" s="19">
        <v>79700</v>
      </c>
      <c r="E14" s="19">
        <v>104387</v>
      </c>
      <c r="F14" s="19">
        <v>49952</v>
      </c>
      <c r="G14" s="19">
        <v>487593</v>
      </c>
      <c r="H14" s="19">
        <v>503886</v>
      </c>
      <c r="I14" s="19">
        <v>2195833</v>
      </c>
      <c r="J14" s="19">
        <v>251</v>
      </c>
      <c r="K14" s="19">
        <v>785983</v>
      </c>
      <c r="L14" s="19">
        <v>46621</v>
      </c>
      <c r="M14" s="21">
        <f t="shared" ref="M14:M46" si="0">SUM(B14:L14)</f>
        <v>15420137</v>
      </c>
      <c r="N14" s="15"/>
      <c r="O14" s="3"/>
      <c r="P14" s="22"/>
    </row>
    <row r="15" spans="1:16" s="23" customFormat="1">
      <c r="A15" s="24" t="s">
        <v>24</v>
      </c>
      <c r="B15" s="19">
        <v>54460936</v>
      </c>
      <c r="C15" s="19">
        <v>12966281</v>
      </c>
      <c r="D15" s="19">
        <v>496006</v>
      </c>
      <c r="E15" s="19">
        <v>643603</v>
      </c>
      <c r="F15" s="19">
        <v>307950</v>
      </c>
      <c r="G15" s="19">
        <v>487593</v>
      </c>
      <c r="H15" s="19">
        <v>2239366</v>
      </c>
      <c r="I15" s="19">
        <v>2100734</v>
      </c>
      <c r="J15" s="19">
        <v>3929</v>
      </c>
      <c r="K15" s="19">
        <v>11433677</v>
      </c>
      <c r="L15" s="19">
        <v>1227484</v>
      </c>
      <c r="M15" s="21">
        <f t="shared" si="0"/>
        <v>86367559</v>
      </c>
      <c r="O15" s="3"/>
      <c r="P15" s="22"/>
    </row>
    <row r="16" spans="1:16" s="23" customFormat="1">
      <c r="A16" s="24" t="s">
        <v>25</v>
      </c>
      <c r="B16" s="19">
        <v>4989399</v>
      </c>
      <c r="C16" s="19">
        <v>1159478</v>
      </c>
      <c r="D16" s="19">
        <v>43933</v>
      </c>
      <c r="E16" s="19">
        <v>57523</v>
      </c>
      <c r="F16" s="19">
        <v>27527</v>
      </c>
      <c r="G16" s="19">
        <v>192630</v>
      </c>
      <c r="H16" s="19">
        <v>403732</v>
      </c>
      <c r="I16" s="19">
        <v>2342823</v>
      </c>
      <c r="J16" s="19">
        <v>4</v>
      </c>
      <c r="K16" s="19">
        <v>0</v>
      </c>
      <c r="L16" s="19">
        <v>6036</v>
      </c>
      <c r="M16" s="21">
        <f t="shared" si="0"/>
        <v>9223085</v>
      </c>
      <c r="N16" s="2"/>
      <c r="O16" s="3"/>
      <c r="P16" s="22"/>
    </row>
    <row r="17" spans="1:16" s="23" customFormat="1">
      <c r="A17" s="24" t="s">
        <v>26</v>
      </c>
      <c r="B17" s="19">
        <v>3896070</v>
      </c>
      <c r="C17" s="19">
        <v>908515</v>
      </c>
      <c r="D17" s="19">
        <v>34472</v>
      </c>
      <c r="E17" s="19">
        <v>45076</v>
      </c>
      <c r="F17" s="19">
        <v>21570</v>
      </c>
      <c r="G17" s="19">
        <v>192630</v>
      </c>
      <c r="H17" s="19">
        <v>362143</v>
      </c>
      <c r="I17" s="19">
        <v>2195376</v>
      </c>
      <c r="J17" s="19">
        <v>0</v>
      </c>
      <c r="K17" s="19">
        <v>0</v>
      </c>
      <c r="L17" s="19">
        <v>8215</v>
      </c>
      <c r="M17" s="21">
        <f t="shared" si="0"/>
        <v>7664067</v>
      </c>
      <c r="N17" s="2"/>
      <c r="O17" s="3"/>
      <c r="P17" s="22"/>
    </row>
    <row r="18" spans="1:16" s="23" customFormat="1">
      <c r="A18" s="24" t="s">
        <v>27</v>
      </c>
      <c r="B18" s="19">
        <v>4480421</v>
      </c>
      <c r="C18" s="19">
        <v>1057827</v>
      </c>
      <c r="D18" s="19">
        <v>40334</v>
      </c>
      <c r="E18" s="19">
        <v>52497</v>
      </c>
      <c r="F18" s="19">
        <v>25121</v>
      </c>
      <c r="G18" s="19">
        <v>192630</v>
      </c>
      <c r="H18" s="19">
        <v>338745</v>
      </c>
      <c r="I18" s="19">
        <v>2182252</v>
      </c>
      <c r="J18" s="19">
        <v>0</v>
      </c>
      <c r="K18" s="19">
        <v>0</v>
      </c>
      <c r="L18" s="19">
        <v>0</v>
      </c>
      <c r="M18" s="21">
        <f t="shared" si="0"/>
        <v>8369827</v>
      </c>
      <c r="N18" s="2"/>
      <c r="O18" s="3"/>
      <c r="P18" s="22"/>
    </row>
    <row r="19" spans="1:16" s="23" customFormat="1">
      <c r="A19" s="24" t="s">
        <v>28</v>
      </c>
      <c r="B19" s="19">
        <v>6832221</v>
      </c>
      <c r="C19" s="19">
        <v>1527066</v>
      </c>
      <c r="D19" s="19">
        <v>56943</v>
      </c>
      <c r="E19" s="19">
        <v>75695</v>
      </c>
      <c r="F19" s="19">
        <v>36229</v>
      </c>
      <c r="G19" s="19">
        <v>487593</v>
      </c>
      <c r="H19" s="19">
        <v>408884</v>
      </c>
      <c r="I19" s="19">
        <v>2142523</v>
      </c>
      <c r="J19" s="19">
        <v>1594</v>
      </c>
      <c r="K19" s="19">
        <v>0</v>
      </c>
      <c r="L19" s="19">
        <v>151634</v>
      </c>
      <c r="M19" s="21">
        <f t="shared" si="0"/>
        <v>11720382</v>
      </c>
      <c r="O19" s="3"/>
      <c r="P19" s="22"/>
    </row>
    <row r="20" spans="1:16" s="23" customFormat="1">
      <c r="A20" s="24" t="s">
        <v>29</v>
      </c>
      <c r="B20" s="19">
        <v>3760368</v>
      </c>
      <c r="C20" s="19">
        <v>901740</v>
      </c>
      <c r="D20" s="19">
        <v>34590</v>
      </c>
      <c r="E20" s="19">
        <v>44767</v>
      </c>
      <c r="F20" s="19">
        <v>21418</v>
      </c>
      <c r="G20" s="19">
        <v>192630</v>
      </c>
      <c r="H20" s="19">
        <v>30129</v>
      </c>
      <c r="I20" s="19">
        <v>1540705</v>
      </c>
      <c r="J20" s="19">
        <v>0</v>
      </c>
      <c r="K20" s="19">
        <v>-542</v>
      </c>
      <c r="L20" s="19">
        <v>0</v>
      </c>
      <c r="M20" s="21">
        <f>SUM(B20:L20)</f>
        <v>6525805</v>
      </c>
      <c r="N20" s="2"/>
      <c r="O20" s="3"/>
      <c r="P20" s="22"/>
    </row>
    <row r="21" spans="1:16" s="23" customFormat="1">
      <c r="A21" s="24" t="s">
        <v>30</v>
      </c>
      <c r="B21" s="19">
        <v>53557320</v>
      </c>
      <c r="C21" s="19">
        <v>12748702</v>
      </c>
      <c r="D21" s="19">
        <v>487648</v>
      </c>
      <c r="E21" s="19">
        <v>632803</v>
      </c>
      <c r="F21" s="19">
        <v>302782</v>
      </c>
      <c r="G21" s="19">
        <v>487592</v>
      </c>
      <c r="H21" s="19">
        <v>2054270</v>
      </c>
      <c r="I21" s="19">
        <v>2263284</v>
      </c>
      <c r="J21" s="19">
        <v>9050</v>
      </c>
      <c r="K21" s="19">
        <v>1462494</v>
      </c>
      <c r="L21" s="19">
        <v>1300573</v>
      </c>
      <c r="M21" s="21">
        <f t="shared" si="0"/>
        <v>75306518</v>
      </c>
      <c r="N21" s="2"/>
      <c r="O21" s="3"/>
      <c r="P21" s="22"/>
    </row>
    <row r="22" spans="1:16" s="23" customFormat="1">
      <c r="A22" s="24" t="s">
        <v>31</v>
      </c>
      <c r="B22" s="19">
        <v>3369110</v>
      </c>
      <c r="C22" s="19">
        <v>791659</v>
      </c>
      <c r="D22" s="19">
        <v>30129</v>
      </c>
      <c r="E22" s="19">
        <v>39285</v>
      </c>
      <c r="F22" s="19">
        <v>18798</v>
      </c>
      <c r="G22" s="19">
        <v>192630</v>
      </c>
      <c r="H22" s="19">
        <v>142521</v>
      </c>
      <c r="I22" s="19">
        <v>2029670</v>
      </c>
      <c r="J22" s="19">
        <v>0</v>
      </c>
      <c r="K22" s="19">
        <v>0</v>
      </c>
      <c r="L22" s="19">
        <v>0</v>
      </c>
      <c r="M22" s="21">
        <f t="shared" si="0"/>
        <v>6613802</v>
      </c>
      <c r="N22" s="2"/>
      <c r="O22" s="3"/>
      <c r="P22" s="22"/>
    </row>
    <row r="23" spans="1:16" s="23" customFormat="1">
      <c r="A23" s="24" t="s">
        <v>32</v>
      </c>
      <c r="B23" s="19">
        <v>4933531</v>
      </c>
      <c r="C23" s="19">
        <v>1148186</v>
      </c>
      <c r="D23" s="19">
        <v>43533</v>
      </c>
      <c r="E23" s="19">
        <v>56965</v>
      </c>
      <c r="F23" s="19">
        <v>27259</v>
      </c>
      <c r="G23" s="19">
        <v>192629</v>
      </c>
      <c r="H23" s="19">
        <v>668767</v>
      </c>
      <c r="I23" s="19">
        <v>3364501</v>
      </c>
      <c r="J23" s="19">
        <v>54</v>
      </c>
      <c r="K23" s="19">
        <v>0</v>
      </c>
      <c r="L23" s="19">
        <v>23823</v>
      </c>
      <c r="M23" s="21">
        <f t="shared" si="0"/>
        <v>10459248</v>
      </c>
      <c r="N23" s="2"/>
      <c r="O23" s="3"/>
      <c r="P23" s="22"/>
    </row>
    <row r="24" spans="1:16" s="23" customFormat="1">
      <c r="A24" s="24" t="s">
        <v>33</v>
      </c>
      <c r="B24" s="19">
        <v>12082773</v>
      </c>
      <c r="C24" s="19">
        <v>2819189</v>
      </c>
      <c r="D24" s="19">
        <v>106993</v>
      </c>
      <c r="E24" s="19">
        <v>139876</v>
      </c>
      <c r="F24" s="19">
        <v>66934</v>
      </c>
      <c r="G24" s="19">
        <v>487593</v>
      </c>
      <c r="H24" s="19">
        <v>612840</v>
      </c>
      <c r="I24" s="19">
        <v>2207657</v>
      </c>
      <c r="J24" s="19">
        <v>719</v>
      </c>
      <c r="K24" s="19">
        <v>90878</v>
      </c>
      <c r="L24" s="19">
        <v>161917</v>
      </c>
      <c r="M24" s="21">
        <f t="shared" si="0"/>
        <v>18777369</v>
      </c>
      <c r="N24" s="2"/>
      <c r="O24" s="3"/>
      <c r="P24" s="22"/>
    </row>
    <row r="25" spans="1:16" s="23" customFormat="1">
      <c r="A25" s="24" t="s">
        <v>34</v>
      </c>
      <c r="B25" s="19">
        <v>6088468</v>
      </c>
      <c r="C25" s="19">
        <v>1441902</v>
      </c>
      <c r="D25" s="19">
        <v>55044</v>
      </c>
      <c r="E25" s="19">
        <v>71563</v>
      </c>
      <c r="F25" s="19">
        <v>34242</v>
      </c>
      <c r="G25" s="19">
        <v>192630</v>
      </c>
      <c r="H25" s="19">
        <v>558112</v>
      </c>
      <c r="I25" s="19">
        <v>2764483</v>
      </c>
      <c r="J25" s="19">
        <v>46</v>
      </c>
      <c r="K25" s="19">
        <v>0</v>
      </c>
      <c r="L25" s="19">
        <v>6302</v>
      </c>
      <c r="M25" s="21">
        <f t="shared" si="0"/>
        <v>11212792</v>
      </c>
      <c r="N25" s="2"/>
      <c r="O25" s="3"/>
      <c r="P25" s="22"/>
    </row>
    <row r="26" spans="1:16" s="23" customFormat="1">
      <c r="A26" s="24" t="s">
        <v>35</v>
      </c>
      <c r="B26" s="19">
        <v>3998237</v>
      </c>
      <c r="C26" s="19">
        <v>950801</v>
      </c>
      <c r="D26" s="19">
        <v>36354</v>
      </c>
      <c r="E26" s="19">
        <v>47193</v>
      </c>
      <c r="F26" s="19">
        <v>22580</v>
      </c>
      <c r="G26" s="19">
        <v>487594</v>
      </c>
      <c r="H26" s="19">
        <v>203335</v>
      </c>
      <c r="I26" s="19">
        <v>2040811</v>
      </c>
      <c r="J26" s="19">
        <v>11</v>
      </c>
      <c r="K26" s="19">
        <v>0</v>
      </c>
      <c r="L26" s="19">
        <v>10073</v>
      </c>
      <c r="M26" s="21">
        <f t="shared" si="0"/>
        <v>7796989</v>
      </c>
      <c r="N26" s="2"/>
      <c r="O26" s="3"/>
      <c r="P26" s="22"/>
    </row>
    <row r="27" spans="1:16" s="23" customFormat="1">
      <c r="A27" s="24" t="s">
        <v>36</v>
      </c>
      <c r="B27" s="19">
        <v>6046375</v>
      </c>
      <c r="C27" s="19">
        <v>1482607</v>
      </c>
      <c r="D27" s="19">
        <v>57352</v>
      </c>
      <c r="E27" s="19">
        <v>73636</v>
      </c>
      <c r="F27" s="19">
        <v>35229</v>
      </c>
      <c r="G27" s="19">
        <v>487593</v>
      </c>
      <c r="H27" s="19">
        <v>365607</v>
      </c>
      <c r="I27" s="19">
        <v>2063982</v>
      </c>
      <c r="J27" s="19">
        <v>273</v>
      </c>
      <c r="K27" s="19">
        <v>225320</v>
      </c>
      <c r="L27" s="19">
        <v>108268</v>
      </c>
      <c r="M27" s="21">
        <f t="shared" si="0"/>
        <v>10946242</v>
      </c>
      <c r="N27" s="2"/>
      <c r="O27" s="3"/>
      <c r="P27" s="22"/>
    </row>
    <row r="28" spans="1:16" s="23" customFormat="1">
      <c r="A28" s="24" t="s">
        <v>37</v>
      </c>
      <c r="B28" s="19">
        <v>7423841</v>
      </c>
      <c r="C28" s="19">
        <v>1737955</v>
      </c>
      <c r="D28" s="19">
        <v>66046</v>
      </c>
      <c r="E28" s="19">
        <v>86236</v>
      </c>
      <c r="F28" s="19">
        <v>41266</v>
      </c>
      <c r="G28" s="19">
        <v>192630</v>
      </c>
      <c r="H28" s="19">
        <v>493166</v>
      </c>
      <c r="I28" s="19">
        <v>2357119</v>
      </c>
      <c r="J28" s="19">
        <v>65</v>
      </c>
      <c r="K28" s="19">
        <v>165663</v>
      </c>
      <c r="L28" s="19">
        <v>31161</v>
      </c>
      <c r="M28" s="21">
        <f t="shared" si="0"/>
        <v>12595148</v>
      </c>
      <c r="N28" s="2"/>
      <c r="O28" s="3"/>
      <c r="P28" s="22"/>
    </row>
    <row r="29" spans="1:16" s="23" customFormat="1">
      <c r="A29" s="24" t="s">
        <v>38</v>
      </c>
      <c r="B29" s="19">
        <v>6092280</v>
      </c>
      <c r="C29" s="19">
        <v>1416558</v>
      </c>
      <c r="D29" s="19">
        <v>53687</v>
      </c>
      <c r="E29" s="19">
        <v>70278</v>
      </c>
      <c r="F29" s="19">
        <v>33631</v>
      </c>
      <c r="G29" s="19">
        <v>192630</v>
      </c>
      <c r="H29" s="19">
        <v>366213</v>
      </c>
      <c r="I29" s="19">
        <v>2028499</v>
      </c>
      <c r="J29" s="19">
        <v>107</v>
      </c>
      <c r="K29" s="19">
        <v>51875</v>
      </c>
      <c r="L29" s="19">
        <v>7764</v>
      </c>
      <c r="M29" s="21">
        <f t="shared" si="0"/>
        <v>10313522</v>
      </c>
      <c r="N29" s="2"/>
      <c r="O29" s="3"/>
      <c r="P29" s="22"/>
    </row>
    <row r="30" spans="1:16" s="23" customFormat="1">
      <c r="A30" s="24" t="s">
        <v>39</v>
      </c>
      <c r="B30" s="19">
        <v>4676319</v>
      </c>
      <c r="C30" s="19">
        <v>1090747</v>
      </c>
      <c r="D30" s="19">
        <v>41391</v>
      </c>
      <c r="E30" s="19">
        <v>54118</v>
      </c>
      <c r="F30" s="19">
        <v>25896</v>
      </c>
      <c r="G30" s="19">
        <v>192631</v>
      </c>
      <c r="H30" s="19">
        <v>64199</v>
      </c>
      <c r="I30" s="19">
        <v>1649235</v>
      </c>
      <c r="J30" s="19">
        <v>3</v>
      </c>
      <c r="K30" s="19">
        <v>93703</v>
      </c>
      <c r="L30" s="19">
        <v>11660</v>
      </c>
      <c r="M30" s="21">
        <f t="shared" si="0"/>
        <v>7899902</v>
      </c>
      <c r="N30" s="2"/>
      <c r="O30" s="3"/>
      <c r="P30" s="22"/>
    </row>
    <row r="31" spans="1:16" s="23" customFormat="1">
      <c r="A31" s="24" t="s">
        <v>40</v>
      </c>
      <c r="B31" s="19">
        <v>6299232</v>
      </c>
      <c r="C31" s="19">
        <v>1481473</v>
      </c>
      <c r="D31" s="19">
        <v>56401</v>
      </c>
      <c r="E31" s="19">
        <v>73516</v>
      </c>
      <c r="F31" s="19">
        <v>35179</v>
      </c>
      <c r="G31" s="19">
        <v>192630</v>
      </c>
      <c r="H31" s="19">
        <v>246268</v>
      </c>
      <c r="I31" s="19">
        <v>1834454</v>
      </c>
      <c r="J31" s="19">
        <v>26</v>
      </c>
      <c r="K31" s="19">
        <v>91126</v>
      </c>
      <c r="L31" s="19">
        <v>14861</v>
      </c>
      <c r="M31" s="21">
        <f t="shared" si="0"/>
        <v>10325166</v>
      </c>
      <c r="N31" s="2"/>
      <c r="O31" s="3"/>
      <c r="P31" s="22"/>
    </row>
    <row r="32" spans="1:16" s="23" customFormat="1">
      <c r="A32" s="24" t="s">
        <v>41</v>
      </c>
      <c r="B32" s="19">
        <v>3457492</v>
      </c>
      <c r="C32" s="19">
        <v>815632</v>
      </c>
      <c r="D32" s="19">
        <v>31089</v>
      </c>
      <c r="E32" s="19">
        <v>40478</v>
      </c>
      <c r="F32" s="19">
        <v>19369</v>
      </c>
      <c r="G32" s="19">
        <v>192630</v>
      </c>
      <c r="H32" s="19">
        <v>314296</v>
      </c>
      <c r="I32" s="19">
        <v>2200842</v>
      </c>
      <c r="J32" s="19">
        <v>0</v>
      </c>
      <c r="K32" s="19">
        <v>0</v>
      </c>
      <c r="L32" s="19">
        <v>0</v>
      </c>
      <c r="M32" s="21">
        <f t="shared" si="0"/>
        <v>7071828</v>
      </c>
      <c r="N32" s="2"/>
      <c r="O32" s="3"/>
      <c r="P32" s="22"/>
    </row>
    <row r="33" spans="1:16" s="23" customFormat="1">
      <c r="A33" s="24" t="s">
        <v>42</v>
      </c>
      <c r="B33" s="19">
        <v>28477506</v>
      </c>
      <c r="C33" s="19">
        <v>6629031</v>
      </c>
      <c r="D33" s="19">
        <v>251351</v>
      </c>
      <c r="E33" s="19">
        <v>328887</v>
      </c>
      <c r="F33" s="19">
        <v>157381</v>
      </c>
      <c r="G33" s="19">
        <v>192631</v>
      </c>
      <c r="H33" s="19">
        <v>1280178</v>
      </c>
      <c r="I33" s="19">
        <v>2179668</v>
      </c>
      <c r="J33" s="19">
        <v>1672</v>
      </c>
      <c r="K33" s="19">
        <v>2131170</v>
      </c>
      <c r="L33" s="19">
        <v>341270</v>
      </c>
      <c r="M33" s="21">
        <f t="shared" si="0"/>
        <v>41970745</v>
      </c>
      <c r="N33" s="2"/>
      <c r="O33" s="3"/>
      <c r="P33" s="22"/>
    </row>
    <row r="34" spans="1:16" s="23" customFormat="1">
      <c r="A34" s="24" t="s">
        <v>43</v>
      </c>
      <c r="B34" s="19">
        <v>114046852</v>
      </c>
      <c r="C34" s="19">
        <v>26861492</v>
      </c>
      <c r="D34" s="19">
        <v>1023241</v>
      </c>
      <c r="E34" s="19">
        <v>1333015</v>
      </c>
      <c r="F34" s="19">
        <v>637849</v>
      </c>
      <c r="G34" s="19">
        <v>487593</v>
      </c>
      <c r="H34" s="19">
        <v>4761070</v>
      </c>
      <c r="I34" s="19">
        <v>2434058</v>
      </c>
      <c r="J34" s="19">
        <v>16651</v>
      </c>
      <c r="K34" s="19">
        <v>43852417</v>
      </c>
      <c r="L34" s="19">
        <v>3621367</v>
      </c>
      <c r="M34" s="21">
        <f t="shared" si="0"/>
        <v>199075605</v>
      </c>
      <c r="N34" s="2"/>
      <c r="O34" s="3"/>
      <c r="P34" s="22"/>
    </row>
    <row r="35" spans="1:16" s="23" customFormat="1">
      <c r="A35" s="24" t="s">
        <v>44</v>
      </c>
      <c r="B35" s="19">
        <v>3858648</v>
      </c>
      <c r="C35" s="19">
        <v>902426</v>
      </c>
      <c r="D35" s="19">
        <v>34281</v>
      </c>
      <c r="E35" s="19">
        <v>44777</v>
      </c>
      <c r="F35" s="19">
        <v>21426</v>
      </c>
      <c r="G35" s="19">
        <v>487593</v>
      </c>
      <c r="H35" s="19">
        <v>202359</v>
      </c>
      <c r="I35" s="19">
        <v>2359280</v>
      </c>
      <c r="J35" s="19">
        <v>0</v>
      </c>
      <c r="K35" s="19">
        <v>0</v>
      </c>
      <c r="L35" s="19">
        <v>209</v>
      </c>
      <c r="M35" s="21">
        <f t="shared" si="0"/>
        <v>7910999</v>
      </c>
      <c r="N35" s="2"/>
      <c r="O35" s="3"/>
      <c r="P35" s="22"/>
    </row>
    <row r="36" spans="1:16" s="23" customFormat="1">
      <c r="A36" s="24" t="s">
        <v>45</v>
      </c>
      <c r="B36" s="19">
        <v>4009165</v>
      </c>
      <c r="C36" s="19">
        <v>951023</v>
      </c>
      <c r="D36" s="19">
        <v>36329</v>
      </c>
      <c r="E36" s="19">
        <v>47202</v>
      </c>
      <c r="F36" s="19">
        <v>22586</v>
      </c>
      <c r="G36" s="19">
        <v>487594</v>
      </c>
      <c r="H36" s="19">
        <v>318685</v>
      </c>
      <c r="I36" s="19">
        <v>2278925</v>
      </c>
      <c r="J36" s="19">
        <v>128</v>
      </c>
      <c r="K36" s="19">
        <v>94615</v>
      </c>
      <c r="L36" s="19">
        <v>40343</v>
      </c>
      <c r="M36" s="21">
        <f t="shared" si="0"/>
        <v>8286595</v>
      </c>
      <c r="N36" s="2"/>
      <c r="O36" s="3"/>
      <c r="P36" s="22"/>
    </row>
    <row r="37" spans="1:16" s="23" customFormat="1">
      <c r="A37" s="24" t="s">
        <v>46</v>
      </c>
      <c r="B37" s="19">
        <v>9460147</v>
      </c>
      <c r="C37" s="19">
        <v>2197365</v>
      </c>
      <c r="D37" s="19">
        <v>83245</v>
      </c>
      <c r="E37" s="19">
        <v>109013</v>
      </c>
      <c r="F37" s="19">
        <v>52166</v>
      </c>
      <c r="G37" s="19">
        <v>487593</v>
      </c>
      <c r="H37" s="19">
        <v>538172</v>
      </c>
      <c r="I37" s="19">
        <v>2018154</v>
      </c>
      <c r="J37" s="19">
        <v>746</v>
      </c>
      <c r="K37" s="19">
        <v>656463</v>
      </c>
      <c r="L37" s="19">
        <v>314487</v>
      </c>
      <c r="M37" s="21">
        <f t="shared" si="0"/>
        <v>15917551</v>
      </c>
      <c r="N37" s="2"/>
      <c r="O37" s="3"/>
      <c r="P37" s="22"/>
    </row>
    <row r="38" spans="1:16" s="23" customFormat="1">
      <c r="A38" s="24" t="s">
        <v>47</v>
      </c>
      <c r="B38" s="19">
        <v>3676919</v>
      </c>
      <c r="C38" s="19">
        <v>859788</v>
      </c>
      <c r="D38" s="19">
        <v>32659</v>
      </c>
      <c r="E38" s="19">
        <v>42662</v>
      </c>
      <c r="F38" s="19">
        <v>20413</v>
      </c>
      <c r="G38" s="19">
        <v>192630</v>
      </c>
      <c r="H38" s="19">
        <v>801064</v>
      </c>
      <c r="I38" s="19">
        <v>3860010</v>
      </c>
      <c r="J38" s="19">
        <v>0</v>
      </c>
      <c r="K38" s="19">
        <v>0</v>
      </c>
      <c r="L38" s="19">
        <v>1377</v>
      </c>
      <c r="M38" s="21">
        <f t="shared" si="0"/>
        <v>9487522</v>
      </c>
      <c r="N38" s="2"/>
      <c r="O38" s="3"/>
      <c r="P38" s="22"/>
    </row>
    <row r="39" spans="1:16" s="23" customFormat="1">
      <c r="A39" s="24" t="s">
        <v>48</v>
      </c>
      <c r="B39" s="19">
        <v>97173891</v>
      </c>
      <c r="C39" s="19">
        <v>22666840</v>
      </c>
      <c r="D39" s="19">
        <v>860154</v>
      </c>
      <c r="E39" s="19">
        <v>1124622</v>
      </c>
      <c r="F39" s="19">
        <v>538155</v>
      </c>
      <c r="G39" s="19">
        <v>487593</v>
      </c>
      <c r="H39" s="19">
        <v>3657367</v>
      </c>
      <c r="I39" s="19">
        <v>2115155</v>
      </c>
      <c r="J39" s="19">
        <v>24680</v>
      </c>
      <c r="K39" s="19">
        <v>15741233</v>
      </c>
      <c r="L39" s="19">
        <v>4535835</v>
      </c>
      <c r="M39" s="21">
        <f t="shared" si="0"/>
        <v>148925525</v>
      </c>
      <c r="N39" s="2"/>
      <c r="O39" s="3"/>
      <c r="P39" s="22"/>
    </row>
    <row r="40" spans="1:16" s="23" customFormat="1">
      <c r="A40" s="24" t="s">
        <v>49</v>
      </c>
      <c r="B40" s="19">
        <v>3705008</v>
      </c>
      <c r="C40" s="19">
        <v>865347</v>
      </c>
      <c r="D40" s="19">
        <v>32854</v>
      </c>
      <c r="E40" s="19">
        <v>42935</v>
      </c>
      <c r="F40" s="19">
        <v>20546</v>
      </c>
      <c r="G40" s="19">
        <v>192630</v>
      </c>
      <c r="H40" s="19">
        <v>378792</v>
      </c>
      <c r="I40" s="19">
        <v>2186553</v>
      </c>
      <c r="J40" s="19">
        <v>0</v>
      </c>
      <c r="K40" s="19">
        <v>0</v>
      </c>
      <c r="L40" s="19">
        <v>2553</v>
      </c>
      <c r="M40" s="21">
        <f t="shared" si="0"/>
        <v>7427218</v>
      </c>
      <c r="N40" s="2"/>
      <c r="O40" s="3"/>
      <c r="P40" s="22"/>
    </row>
    <row r="41" spans="1:16" s="23" customFormat="1">
      <c r="A41" s="24" t="s">
        <v>50</v>
      </c>
      <c r="B41" s="19">
        <v>5738576</v>
      </c>
      <c r="C41" s="19">
        <v>1365447</v>
      </c>
      <c r="D41" s="19">
        <v>52222</v>
      </c>
      <c r="E41" s="19">
        <v>67775</v>
      </c>
      <c r="F41" s="19">
        <v>32430</v>
      </c>
      <c r="G41" s="19">
        <v>192630</v>
      </c>
      <c r="H41" s="19">
        <v>313039</v>
      </c>
      <c r="I41" s="19">
        <v>2080251</v>
      </c>
      <c r="J41" s="19">
        <v>63</v>
      </c>
      <c r="K41" s="19">
        <v>86384</v>
      </c>
      <c r="L41" s="19">
        <v>13102</v>
      </c>
      <c r="M41" s="21">
        <f t="shared" si="0"/>
        <v>9941919</v>
      </c>
      <c r="O41" s="3"/>
      <c r="P41" s="22"/>
    </row>
    <row r="42" spans="1:16" s="23" customFormat="1">
      <c r="A42" s="24" t="s">
        <v>51</v>
      </c>
      <c r="B42" s="19">
        <v>5753684</v>
      </c>
      <c r="C42" s="19">
        <v>1342751</v>
      </c>
      <c r="D42" s="19">
        <v>50963</v>
      </c>
      <c r="E42" s="19">
        <v>66621</v>
      </c>
      <c r="F42" s="19">
        <v>31879</v>
      </c>
      <c r="G42" s="19">
        <v>192631</v>
      </c>
      <c r="H42" s="19">
        <v>231610</v>
      </c>
      <c r="I42" s="19">
        <v>2460526</v>
      </c>
      <c r="J42" s="19">
        <v>28</v>
      </c>
      <c r="K42" s="19">
        <v>0</v>
      </c>
      <c r="L42" s="19">
        <v>19708</v>
      </c>
      <c r="M42" s="21">
        <f t="shared" si="0"/>
        <v>10150401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3337819</v>
      </c>
      <c r="C43" s="19">
        <v>779549</v>
      </c>
      <c r="D43" s="19">
        <v>29597</v>
      </c>
      <c r="E43" s="19">
        <v>38678</v>
      </c>
      <c r="F43" s="19">
        <v>18509</v>
      </c>
      <c r="G43" s="19">
        <v>192630</v>
      </c>
      <c r="H43" s="19">
        <v>1271791</v>
      </c>
      <c r="I43" s="19">
        <v>6002203</v>
      </c>
      <c r="J43" s="19">
        <v>0</v>
      </c>
      <c r="K43" s="19">
        <v>0</v>
      </c>
      <c r="L43" s="19">
        <v>0</v>
      </c>
      <c r="M43" s="21">
        <f t="shared" si="0"/>
        <v>11670776</v>
      </c>
      <c r="N43" s="2"/>
      <c r="O43" s="3"/>
      <c r="P43" s="22"/>
    </row>
    <row r="44" spans="1:16" s="23" customFormat="1">
      <c r="A44" s="24" t="s">
        <v>53</v>
      </c>
      <c r="B44" s="19">
        <v>153193663</v>
      </c>
      <c r="C44" s="19">
        <v>36593933</v>
      </c>
      <c r="D44" s="19">
        <v>1401638</v>
      </c>
      <c r="E44" s="19">
        <v>1816526</v>
      </c>
      <c r="F44" s="19">
        <v>869155</v>
      </c>
      <c r="G44" s="19">
        <v>487590</v>
      </c>
      <c r="H44" s="19">
        <v>5781743</v>
      </c>
      <c r="I44" s="19">
        <v>2175177</v>
      </c>
      <c r="J44" s="19">
        <v>23399</v>
      </c>
      <c r="K44" s="19">
        <v>26097037</v>
      </c>
      <c r="L44" s="19">
        <v>6921529</v>
      </c>
      <c r="M44" s="21">
        <f>SUM(B44:L44)</f>
        <v>235361390</v>
      </c>
      <c r="O44" s="3"/>
      <c r="P44" s="22"/>
    </row>
    <row r="45" spans="1:16" s="23" customFormat="1">
      <c r="A45" s="24" t="s">
        <v>54</v>
      </c>
      <c r="B45" s="19">
        <v>31718811</v>
      </c>
      <c r="C45" s="19">
        <v>7383488</v>
      </c>
      <c r="D45" s="19">
        <v>279957</v>
      </c>
      <c r="E45" s="19">
        <v>366318</v>
      </c>
      <c r="F45" s="19">
        <v>175293</v>
      </c>
      <c r="G45" s="19">
        <v>487594</v>
      </c>
      <c r="H45" s="19">
        <v>1385844</v>
      </c>
      <c r="I45" s="19">
        <v>2282810</v>
      </c>
      <c r="J45" s="19">
        <v>1828</v>
      </c>
      <c r="K45" s="19">
        <v>2303064</v>
      </c>
      <c r="L45" s="19">
        <v>946034</v>
      </c>
      <c r="M45" s="21">
        <f t="shared" si="0"/>
        <v>47331041</v>
      </c>
      <c r="N45" s="2"/>
      <c r="O45" s="3"/>
      <c r="P45" s="22"/>
    </row>
    <row r="46" spans="1:16" s="23" customFormat="1">
      <c r="A46" s="24" t="s">
        <v>55</v>
      </c>
      <c r="B46" s="19">
        <v>4746734</v>
      </c>
      <c r="C46" s="19">
        <v>1109644</v>
      </c>
      <c r="D46" s="19">
        <v>42145</v>
      </c>
      <c r="E46" s="19">
        <v>55058</v>
      </c>
      <c r="F46" s="19">
        <v>26346</v>
      </c>
      <c r="G46" s="19">
        <v>192630</v>
      </c>
      <c r="H46" s="19">
        <v>349819</v>
      </c>
      <c r="I46" s="19">
        <v>2237317</v>
      </c>
      <c r="J46" s="19">
        <v>0</v>
      </c>
      <c r="K46" s="19">
        <v>0</v>
      </c>
      <c r="L46" s="19">
        <v>0</v>
      </c>
      <c r="M46" s="21">
        <f t="shared" si="0"/>
        <v>8759693</v>
      </c>
      <c r="N46" s="2"/>
      <c r="O46" s="3"/>
      <c r="P46" s="22"/>
    </row>
    <row r="47" spans="1:16" s="23" customFormat="1">
      <c r="A47" s="24" t="s">
        <v>56</v>
      </c>
      <c r="B47" s="19">
        <v>14584596</v>
      </c>
      <c r="C47" s="19">
        <v>3427122</v>
      </c>
      <c r="D47" s="19">
        <v>130431</v>
      </c>
      <c r="E47" s="19">
        <v>170064</v>
      </c>
      <c r="F47" s="19">
        <v>81376</v>
      </c>
      <c r="G47" s="19">
        <v>487593</v>
      </c>
      <c r="H47" s="19">
        <v>673695</v>
      </c>
      <c r="I47" s="19">
        <v>2088199</v>
      </c>
      <c r="J47" s="19">
        <v>191</v>
      </c>
      <c r="K47" s="19">
        <v>10481</v>
      </c>
      <c r="L47" s="19">
        <v>109178</v>
      </c>
      <c r="M47" s="21">
        <f>SUM(B47:L47)</f>
        <v>21762926</v>
      </c>
      <c r="N47" s="2"/>
      <c r="O47" s="3"/>
      <c r="P47" s="22"/>
    </row>
    <row r="48" spans="1:16" s="23" customFormat="1">
      <c r="A48" s="24" t="s">
        <v>57</v>
      </c>
      <c r="B48" s="19">
        <v>3166860</v>
      </c>
      <c r="C48" s="19">
        <v>747279</v>
      </c>
      <c r="D48" s="19">
        <v>28486</v>
      </c>
      <c r="E48" s="19">
        <v>37085</v>
      </c>
      <c r="F48" s="19">
        <v>17745</v>
      </c>
      <c r="G48" s="19">
        <v>192631</v>
      </c>
      <c r="H48" s="19">
        <v>106935</v>
      </c>
      <c r="I48" s="19">
        <v>2366988</v>
      </c>
      <c r="J48" s="19">
        <v>0</v>
      </c>
      <c r="K48" s="19">
        <v>0</v>
      </c>
      <c r="L48" s="19">
        <v>0</v>
      </c>
      <c r="M48" s="21">
        <f>SUM(B48:L48)</f>
        <v>6664009</v>
      </c>
      <c r="N48" s="2"/>
      <c r="O48" s="3"/>
      <c r="P48" s="22"/>
    </row>
    <row r="49" spans="1:16" s="23" customFormat="1">
      <c r="A49" s="24" t="s">
        <v>58</v>
      </c>
      <c r="B49" s="19">
        <v>8225336</v>
      </c>
      <c r="C49" s="19">
        <v>1929368</v>
      </c>
      <c r="D49" s="19">
        <v>73376</v>
      </c>
      <c r="E49" s="19">
        <v>95737</v>
      </c>
      <c r="F49" s="19">
        <v>45812</v>
      </c>
      <c r="G49" s="19">
        <v>192631</v>
      </c>
      <c r="H49" s="19">
        <v>579663</v>
      </c>
      <c r="I49" s="19">
        <v>2660252</v>
      </c>
      <c r="J49" s="19">
        <v>34</v>
      </c>
      <c r="K49" s="19">
        <v>58896</v>
      </c>
      <c r="L49" s="19">
        <v>38303</v>
      </c>
      <c r="M49" s="21">
        <f>SUM(B49:L49)</f>
        <v>13899408</v>
      </c>
      <c r="N49" s="2"/>
      <c r="O49" s="3"/>
      <c r="P49" s="22"/>
    </row>
    <row r="50" spans="1:16" s="23" customFormat="1">
      <c r="A50" s="24" t="s">
        <v>59</v>
      </c>
      <c r="B50" s="19">
        <v>74681166</v>
      </c>
      <c r="C50" s="19">
        <v>18877312</v>
      </c>
      <c r="D50" s="19">
        <v>738347</v>
      </c>
      <c r="E50" s="19">
        <v>938141</v>
      </c>
      <c r="F50" s="19">
        <v>448766</v>
      </c>
      <c r="G50" s="19">
        <v>192631</v>
      </c>
      <c r="H50" s="19">
        <v>2944046</v>
      </c>
      <c r="I50" s="19">
        <v>2200729</v>
      </c>
      <c r="J50" s="19">
        <v>12200</v>
      </c>
      <c r="K50" s="19">
        <v>6023948</v>
      </c>
      <c r="L50" s="19">
        <v>4945943</v>
      </c>
      <c r="M50" s="21">
        <f t="shared" ref="M50:M55" si="1">SUM(B50:L50)</f>
        <v>112003229</v>
      </c>
      <c r="N50" s="2"/>
      <c r="O50" s="3"/>
      <c r="P50" s="22"/>
    </row>
    <row r="51" spans="1:16" s="23" customFormat="1">
      <c r="A51" s="24" t="s">
        <v>60</v>
      </c>
      <c r="B51" s="19">
        <v>8860775</v>
      </c>
      <c r="C51" s="19">
        <v>2059049</v>
      </c>
      <c r="D51" s="19">
        <v>78018</v>
      </c>
      <c r="E51" s="19">
        <v>102152</v>
      </c>
      <c r="F51" s="19">
        <v>48883</v>
      </c>
      <c r="G51" s="19">
        <v>192630</v>
      </c>
      <c r="H51" s="19">
        <v>391493</v>
      </c>
      <c r="I51" s="19">
        <v>2408400</v>
      </c>
      <c r="J51" s="19">
        <v>0</v>
      </c>
      <c r="K51" s="19">
        <v>248106</v>
      </c>
      <c r="L51" s="19">
        <v>25941</v>
      </c>
      <c r="M51" s="21">
        <f t="shared" si="1"/>
        <v>14415447</v>
      </c>
      <c r="O51" s="3"/>
      <c r="P51" s="22"/>
    </row>
    <row r="52" spans="1:16" s="23" customFormat="1">
      <c r="A52" s="24" t="s">
        <v>61</v>
      </c>
      <c r="B52" s="19">
        <v>17580922</v>
      </c>
      <c r="C52" s="19">
        <v>4046649</v>
      </c>
      <c r="D52" s="19">
        <v>152742</v>
      </c>
      <c r="E52" s="19">
        <v>200718</v>
      </c>
      <c r="F52" s="19">
        <v>96053</v>
      </c>
      <c r="G52" s="19">
        <v>487592</v>
      </c>
      <c r="H52" s="19">
        <v>791003</v>
      </c>
      <c r="I52" s="19">
        <v>2190304</v>
      </c>
      <c r="J52" s="19">
        <v>1376</v>
      </c>
      <c r="K52" s="19">
        <v>2572088</v>
      </c>
      <c r="L52" s="19">
        <v>581790</v>
      </c>
      <c r="M52" s="21">
        <f t="shared" si="1"/>
        <v>28701237</v>
      </c>
      <c r="N52" s="2"/>
      <c r="O52" s="3"/>
      <c r="P52" s="22"/>
    </row>
    <row r="53" spans="1:16" s="26" customFormat="1">
      <c r="A53" s="25" t="s">
        <v>62</v>
      </c>
      <c r="B53" s="19">
        <v>89695401</v>
      </c>
      <c r="C53" s="19">
        <v>20397152</v>
      </c>
      <c r="D53" s="19">
        <v>766096</v>
      </c>
      <c r="E53" s="19">
        <v>1011457</v>
      </c>
      <c r="F53" s="19">
        <v>484058</v>
      </c>
      <c r="G53" s="19">
        <v>192630</v>
      </c>
      <c r="H53" s="19">
        <v>3201855</v>
      </c>
      <c r="I53" s="19">
        <v>2180697</v>
      </c>
      <c r="J53" s="19">
        <v>22800</v>
      </c>
      <c r="K53" s="19">
        <v>9153884</v>
      </c>
      <c r="L53" s="19">
        <v>4458632</v>
      </c>
      <c r="M53" s="21">
        <f>SUM(B53:L53)</f>
        <v>131564662</v>
      </c>
      <c r="O53" s="3"/>
      <c r="P53" s="22"/>
    </row>
    <row r="54" spans="1:16" s="23" customFormat="1">
      <c r="A54" s="24" t="s">
        <v>63</v>
      </c>
      <c r="B54" s="19">
        <v>4280632</v>
      </c>
      <c r="C54" s="19">
        <v>996855</v>
      </c>
      <c r="D54" s="19">
        <v>37804</v>
      </c>
      <c r="E54" s="19">
        <v>49457</v>
      </c>
      <c r="F54" s="19">
        <v>23666</v>
      </c>
      <c r="G54" s="19">
        <v>192630</v>
      </c>
      <c r="H54" s="19">
        <v>388731</v>
      </c>
      <c r="I54" s="19">
        <v>2669445</v>
      </c>
      <c r="J54" s="19">
        <v>8</v>
      </c>
      <c r="K54" s="19">
        <v>0</v>
      </c>
      <c r="L54" s="19">
        <v>12953</v>
      </c>
      <c r="M54" s="21">
        <f>SUM(B54:L54)</f>
        <v>8652181</v>
      </c>
      <c r="N54" s="2"/>
      <c r="O54" s="3"/>
      <c r="P54" s="22"/>
    </row>
    <row r="55" spans="1:16" s="23" customFormat="1">
      <c r="A55" s="24" t="s">
        <v>64</v>
      </c>
      <c r="B55" s="19">
        <v>8027355</v>
      </c>
      <c r="C55" s="19">
        <v>1886843</v>
      </c>
      <c r="D55" s="19">
        <v>71819</v>
      </c>
      <c r="E55" s="19">
        <v>93631</v>
      </c>
      <c r="F55" s="19">
        <v>44803</v>
      </c>
      <c r="G55" s="19">
        <v>192630</v>
      </c>
      <c r="H55" s="19">
        <v>627970</v>
      </c>
      <c r="I55" s="19">
        <v>2525623</v>
      </c>
      <c r="J55" s="19">
        <v>346</v>
      </c>
      <c r="K55" s="19">
        <v>1660</v>
      </c>
      <c r="L55" s="19">
        <v>55736</v>
      </c>
      <c r="M55" s="21">
        <f t="shared" si="1"/>
        <v>13528416</v>
      </c>
      <c r="N55" s="2"/>
      <c r="O55" s="3"/>
      <c r="P55" s="22"/>
    </row>
    <row r="56" spans="1:16" s="23" customFormat="1" ht="12.6" thickBot="1">
      <c r="A56" s="93" t="s">
        <v>65</v>
      </c>
      <c r="B56" s="94">
        <f>SUM(B13:B55)</f>
        <v>908893022</v>
      </c>
      <c r="C56" s="94">
        <f t="shared" ref="C56:I56" si="2">SUM(C13:C55)</f>
        <v>214690213</v>
      </c>
      <c r="D56" s="94">
        <f t="shared" si="2"/>
        <v>8187483</v>
      </c>
      <c r="E56" s="94">
        <f t="shared" si="2"/>
        <v>10654750</v>
      </c>
      <c r="F56" s="94">
        <f t="shared" si="2"/>
        <v>5098242</v>
      </c>
      <c r="G56" s="94">
        <f t="shared" si="2"/>
        <v>13002501</v>
      </c>
      <c r="H56" s="94">
        <f>SUM(H13:H55)</f>
        <v>42118576</v>
      </c>
      <c r="I56" s="94">
        <f t="shared" si="2"/>
        <v>102989452</v>
      </c>
      <c r="J56" s="94">
        <f>SUM(J13:J55)</f>
        <v>122282</v>
      </c>
      <c r="K56" s="94">
        <f>SUM(K13:K55)</f>
        <v>123837473</v>
      </c>
      <c r="L56" s="94">
        <f>SUM(L13:L55)</f>
        <v>30121517</v>
      </c>
      <c r="M56" s="95">
        <f>SUM(M13:M55)</f>
        <v>1459715511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100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101</v>
      </c>
      <c r="D70" s="182"/>
      <c r="E70" s="182"/>
      <c r="F70" s="182"/>
      <c r="G70" s="182"/>
      <c r="H70" s="182"/>
      <c r="I70" s="182"/>
      <c r="O70" s="3"/>
    </row>
    <row r="71" spans="2:15" s="23" customFormat="1" ht="12.75" customHeight="1">
      <c r="B71" s="106" t="s">
        <v>102</v>
      </c>
      <c r="C71" s="106"/>
      <c r="D71" s="106"/>
      <c r="E71" s="106"/>
      <c r="F71" s="106"/>
      <c r="G71" s="106"/>
      <c r="H71" s="106"/>
      <c r="I71" s="106"/>
      <c r="J71" s="106"/>
      <c r="K71" s="106"/>
      <c r="O71" s="3"/>
    </row>
    <row r="72" spans="2:15" s="23" customFormat="1" ht="12">
      <c r="F72" s="35"/>
      <c r="G72" s="32" t="s">
        <v>67</v>
      </c>
      <c r="H72" s="36"/>
      <c r="I72" s="32" t="s">
        <v>68</v>
      </c>
      <c r="O72" s="3"/>
    </row>
    <row r="73" spans="2:15" s="23" customFormat="1">
      <c r="O73" s="3"/>
    </row>
    <row r="74" spans="2:15" s="23" customFormat="1" ht="12">
      <c r="C74" s="37" t="s">
        <v>9</v>
      </c>
      <c r="D74" s="38"/>
      <c r="F74" s="39"/>
      <c r="G74" s="30">
        <v>4544465113</v>
      </c>
      <c r="H74" s="32" t="s">
        <v>69</v>
      </c>
      <c r="I74" s="30">
        <v>908893022</v>
      </c>
      <c r="O74" s="3"/>
    </row>
    <row r="75" spans="2:15" s="23" customFormat="1" ht="12">
      <c r="C75" s="37"/>
      <c r="D75" s="38"/>
      <c r="F75" s="39"/>
      <c r="G75" s="30"/>
      <c r="H75" s="35"/>
      <c r="I75" s="30"/>
      <c r="O75" s="3"/>
    </row>
    <row r="76" spans="2:15" s="23" customFormat="1" ht="12">
      <c r="C76" s="35" t="s">
        <v>70</v>
      </c>
      <c r="D76" s="35"/>
      <c r="G76" s="30">
        <v>214690212</v>
      </c>
      <c r="H76" s="32" t="s">
        <v>71</v>
      </c>
      <c r="I76" s="30">
        <v>214690213</v>
      </c>
      <c r="O76" s="3"/>
    </row>
    <row r="77" spans="2:15" s="23" customFormat="1" ht="12">
      <c r="C77" s="35"/>
      <c r="D77" s="35"/>
      <c r="G77" s="30"/>
      <c r="H77" s="32"/>
      <c r="I77" s="30"/>
      <c r="O77" s="3"/>
    </row>
    <row r="78" spans="2:15" s="23" customFormat="1" ht="12">
      <c r="C78" s="35" t="s">
        <v>72</v>
      </c>
      <c r="D78" s="35"/>
      <c r="G78" s="30">
        <v>40937413</v>
      </c>
      <c r="H78" s="32" t="s">
        <v>69</v>
      </c>
      <c r="I78" s="30">
        <v>8187483</v>
      </c>
      <c r="O78" s="3"/>
    </row>
    <row r="79" spans="2:15" s="23" customFormat="1" ht="12">
      <c r="C79" s="35"/>
      <c r="D79" s="35"/>
      <c r="G79" s="30"/>
      <c r="H79" s="32"/>
      <c r="I79" s="30"/>
      <c r="O79" s="3"/>
    </row>
    <row r="80" spans="2:15" s="23" customFormat="1" ht="12">
      <c r="C80" s="35" t="s">
        <v>73</v>
      </c>
      <c r="G80" s="30">
        <v>53273755</v>
      </c>
      <c r="H80" s="32" t="s">
        <v>69</v>
      </c>
      <c r="I80" s="30">
        <v>10654750</v>
      </c>
      <c r="O80" s="3"/>
    </row>
    <row r="81" spans="3:15" s="23" customFormat="1" ht="12">
      <c r="C81" s="35"/>
      <c r="G81" s="30"/>
      <c r="H81" s="32"/>
      <c r="I81" s="30"/>
      <c r="O81" s="3"/>
    </row>
    <row r="82" spans="3:15" s="23" customFormat="1" ht="12">
      <c r="C82" s="35" t="s">
        <v>74</v>
      </c>
      <c r="D82" s="35"/>
      <c r="G82" s="30">
        <v>25491210</v>
      </c>
      <c r="H82" s="32" t="s">
        <v>69</v>
      </c>
      <c r="I82" s="30">
        <v>5098242</v>
      </c>
      <c r="O82" s="3"/>
    </row>
    <row r="83" spans="3:15" s="23" customFormat="1" ht="12">
      <c r="C83" s="35"/>
      <c r="D83" s="35"/>
      <c r="G83" s="30"/>
      <c r="H83" s="32"/>
      <c r="I83" s="30"/>
      <c r="O83" s="3"/>
    </row>
    <row r="84" spans="3:15" s="23" customFormat="1" ht="12">
      <c r="C84" s="35" t="s">
        <v>75</v>
      </c>
      <c r="D84" s="35"/>
      <c r="F84" s="35"/>
      <c r="G84" s="30">
        <v>65012506</v>
      </c>
      <c r="H84" s="32" t="s">
        <v>69</v>
      </c>
      <c r="I84" s="30">
        <v>13002501</v>
      </c>
      <c r="O84" s="3"/>
    </row>
    <row r="85" spans="3:15" s="23" customFormat="1" ht="12">
      <c r="C85" s="35"/>
      <c r="D85" s="35"/>
      <c r="F85" s="35"/>
      <c r="G85" s="30"/>
      <c r="H85" s="32"/>
      <c r="I85" s="30"/>
      <c r="O85" s="3"/>
    </row>
    <row r="86" spans="3:15" s="23" customFormat="1" ht="12">
      <c r="C86" s="35" t="s">
        <v>76</v>
      </c>
      <c r="G86" s="30">
        <v>210592878</v>
      </c>
      <c r="H86" s="32" t="s">
        <v>69</v>
      </c>
      <c r="I86" s="30">
        <v>42118576</v>
      </c>
      <c r="O86" s="3"/>
    </row>
    <row r="87" spans="3:15" s="23" customFormat="1" ht="12">
      <c r="C87" s="35"/>
      <c r="G87" s="30"/>
      <c r="H87" s="32"/>
      <c r="I87" s="30"/>
      <c r="O87" s="3"/>
    </row>
    <row r="88" spans="3:15" s="23" customFormat="1" ht="12">
      <c r="C88" s="35" t="s">
        <v>77</v>
      </c>
      <c r="D88" s="35"/>
      <c r="G88" s="30">
        <v>514947259</v>
      </c>
      <c r="H88" s="32" t="s">
        <v>69</v>
      </c>
      <c r="I88" s="30">
        <v>102989452</v>
      </c>
      <c r="O88" s="3"/>
    </row>
    <row r="89" spans="3:15" s="23" customFormat="1" ht="12">
      <c r="C89" s="35"/>
      <c r="D89" s="35"/>
      <c r="G89" s="30"/>
      <c r="H89" s="32"/>
      <c r="I89" s="30"/>
      <c r="O89" s="3"/>
    </row>
    <row r="90" spans="3:15" s="23" customFormat="1" ht="12">
      <c r="C90" s="35" t="s">
        <v>78</v>
      </c>
      <c r="G90" s="30">
        <v>611409</v>
      </c>
      <c r="H90" s="32" t="s">
        <v>69</v>
      </c>
      <c r="I90" s="30">
        <v>122282</v>
      </c>
      <c r="O90" s="3"/>
    </row>
    <row r="91" spans="3:15" s="23" customFormat="1" ht="12">
      <c r="C91" s="35"/>
      <c r="G91" s="30"/>
      <c r="H91" s="32"/>
      <c r="I91" s="30"/>
      <c r="O91" s="3"/>
    </row>
    <row r="92" spans="3:15" s="23" customFormat="1" ht="12">
      <c r="C92" s="35" t="s">
        <v>79</v>
      </c>
      <c r="G92" s="30">
        <v>123837473</v>
      </c>
      <c r="H92" s="32" t="s">
        <v>71</v>
      </c>
      <c r="I92" s="30">
        <v>123837473</v>
      </c>
      <c r="K92" s="30"/>
      <c r="O92" s="3"/>
    </row>
    <row r="93" spans="3:15" s="23" customFormat="1" ht="12">
      <c r="C93" s="35"/>
      <c r="G93" s="30"/>
      <c r="H93" s="32"/>
      <c r="I93" s="30"/>
      <c r="O93" s="3"/>
    </row>
    <row r="94" spans="3:15" s="23" customFormat="1" ht="12">
      <c r="C94" s="35" t="s">
        <v>80</v>
      </c>
      <c r="G94" s="40">
        <v>81409506</v>
      </c>
      <c r="H94" s="32" t="s">
        <v>81</v>
      </c>
      <c r="I94" s="40">
        <v>30121517</v>
      </c>
      <c r="O94" s="3"/>
    </row>
    <row r="95" spans="3:15" s="23" customFormat="1" ht="12">
      <c r="C95" s="35"/>
      <c r="G95" s="30"/>
      <c r="H95" s="35"/>
      <c r="I95" s="30"/>
      <c r="O95" s="3"/>
    </row>
    <row r="96" spans="3:15" s="23" customFormat="1" ht="12.6" thickBot="1">
      <c r="E96" s="35" t="s">
        <v>19</v>
      </c>
      <c r="F96" s="39"/>
      <c r="G96" s="41">
        <f>SUM(G74:G94)</f>
        <v>5875268734</v>
      </c>
      <c r="I96" s="41">
        <f>SUM(I74:I94)</f>
        <v>1459715511</v>
      </c>
      <c r="O96" s="3"/>
    </row>
    <row r="97" spans="9:15" s="23" customFormat="1" ht="12" thickTop="1">
      <c r="O97" s="3"/>
    </row>
    <row r="98" spans="9:15" s="23" customFormat="1">
      <c r="I98" s="3"/>
      <c r="O98" s="3"/>
    </row>
    <row r="99" spans="9:15" s="23" customFormat="1" ht="12">
      <c r="I99" s="30"/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I122" s="2"/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29" spans="9:15" s="23" customFormat="1">
      <c r="I129" s="2"/>
      <c r="O129" s="3"/>
    </row>
    <row r="133" spans="9:15" ht="13.2">
      <c r="J133" s="23"/>
      <c r="K133" s="23"/>
      <c r="L133" s="23"/>
      <c r="M133" s="42"/>
    </row>
    <row r="134" spans="9:15">
      <c r="J134" s="23"/>
      <c r="K134" s="23"/>
      <c r="L134" s="23"/>
      <c r="M134" s="43"/>
    </row>
    <row r="135" spans="9:15">
      <c r="J135" s="23"/>
      <c r="K135" s="23"/>
      <c r="L135" s="23"/>
      <c r="M135" s="43"/>
    </row>
  </sheetData>
  <mergeCells count="5"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0" orientation="landscape" r:id="rId1"/>
  <headerFooter alignWithMargins="0"/>
  <rowBreaks count="1" manualBreakCount="1">
    <brk id="6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zoomScale="70" zoomScaleNormal="70" workbookViewId="0">
      <selection activeCell="A13" sqref="A13:G13"/>
    </sheetView>
  </sheetViews>
  <sheetFormatPr baseColWidth="10" defaultRowHeight="14.4"/>
  <cols>
    <col min="7" max="7" width="24.33203125" customWidth="1"/>
    <col min="8" max="8" width="12.5546875" customWidth="1"/>
  </cols>
  <sheetData>
    <row r="1" spans="1:7" ht="40.799999999999997" customHeight="1">
      <c r="A1" s="211" t="s">
        <v>103</v>
      </c>
      <c r="B1" s="211"/>
      <c r="C1" s="211"/>
      <c r="D1" s="211"/>
      <c r="E1" s="211"/>
      <c r="F1" s="211"/>
      <c r="G1" s="211"/>
    </row>
    <row r="2" spans="1:7" ht="15">
      <c r="A2" s="107"/>
    </row>
    <row r="3" spans="1:7" ht="45.6" customHeight="1">
      <c r="A3" s="207" t="s">
        <v>104</v>
      </c>
      <c r="B3" s="207"/>
      <c r="C3" s="207"/>
      <c r="D3" s="207"/>
      <c r="E3" s="207"/>
      <c r="F3" s="207"/>
      <c r="G3" s="207"/>
    </row>
    <row r="4" spans="1:7" ht="15">
      <c r="A4" s="107"/>
    </row>
    <row r="5" spans="1:7" ht="15">
      <c r="A5" s="212" t="s">
        <v>105</v>
      </c>
      <c r="B5" s="212"/>
      <c r="C5" s="212"/>
      <c r="D5" s="212"/>
      <c r="E5" s="212"/>
      <c r="F5" s="212"/>
      <c r="G5" s="212"/>
    </row>
    <row r="6" spans="1:7" ht="51.6" customHeight="1">
      <c r="A6" s="207" t="s">
        <v>106</v>
      </c>
      <c r="B6" s="207"/>
      <c r="C6" s="207"/>
      <c r="D6" s="207"/>
      <c r="E6" s="207"/>
      <c r="F6" s="207"/>
      <c r="G6" s="207"/>
    </row>
    <row r="7" spans="1:7" ht="15">
      <c r="A7" s="212" t="s">
        <v>107</v>
      </c>
      <c r="B7" s="212"/>
      <c r="C7" s="212"/>
      <c r="D7" s="212"/>
      <c r="E7" s="212"/>
      <c r="F7" s="212"/>
      <c r="G7" s="212"/>
    </row>
    <row r="8" spans="1:7" ht="15">
      <c r="A8" s="107"/>
    </row>
    <row r="9" spans="1:7" s="140" customFormat="1" ht="50.4" customHeight="1">
      <c r="A9" s="207" t="s">
        <v>108</v>
      </c>
      <c r="B9" s="207"/>
      <c r="C9" s="207"/>
      <c r="D9" s="207"/>
      <c r="E9" s="207"/>
      <c r="F9" s="207"/>
      <c r="G9" s="207"/>
    </row>
    <row r="10" spans="1:7" ht="15">
      <c r="A10" s="107"/>
    </row>
    <row r="11" spans="1:7" ht="15">
      <c r="A11" s="208" t="s">
        <v>109</v>
      </c>
      <c r="B11" s="208"/>
      <c r="C11" s="208"/>
      <c r="D11" s="208"/>
      <c r="E11" s="208"/>
      <c r="F11" s="208"/>
      <c r="G11" s="208"/>
    </row>
    <row r="12" spans="1:7" ht="15">
      <c r="A12" s="208" t="s">
        <v>110</v>
      </c>
      <c r="B12" s="208"/>
      <c r="C12" s="208"/>
      <c r="D12" s="208"/>
      <c r="E12" s="208"/>
      <c r="F12" s="208"/>
      <c r="G12" s="208"/>
    </row>
    <row r="13" spans="1:7" ht="31.8" customHeight="1">
      <c r="A13" s="207" t="s">
        <v>111</v>
      </c>
      <c r="B13" s="207"/>
      <c r="C13" s="207"/>
      <c r="D13" s="207"/>
      <c r="E13" s="207"/>
      <c r="F13" s="207"/>
      <c r="G13" s="207"/>
    </row>
    <row r="14" spans="1:7" ht="37.799999999999997" customHeight="1">
      <c r="A14" s="207" t="s">
        <v>112</v>
      </c>
      <c r="B14" s="207"/>
      <c r="C14" s="207"/>
      <c r="D14" s="207"/>
      <c r="E14" s="207"/>
      <c r="F14" s="207"/>
      <c r="G14" s="207"/>
    </row>
    <row r="15" spans="1:7" ht="30.6" customHeight="1">
      <c r="A15" s="207" t="s">
        <v>113</v>
      </c>
      <c r="B15" s="207"/>
      <c r="C15" s="207"/>
      <c r="D15" s="207"/>
      <c r="E15" s="207"/>
      <c r="F15" s="207"/>
      <c r="G15" s="207"/>
    </row>
    <row r="16" spans="1:7" ht="15">
      <c r="A16" s="109"/>
    </row>
    <row r="17" spans="1:7" s="141" customFormat="1" ht="105" customHeight="1">
      <c r="A17" s="207" t="s">
        <v>114</v>
      </c>
      <c r="B17" s="207"/>
      <c r="C17" s="207"/>
      <c r="D17" s="207"/>
      <c r="E17" s="207"/>
      <c r="F17" s="207"/>
      <c r="G17" s="207"/>
    </row>
    <row r="18" spans="1:7" ht="15">
      <c r="A18" s="107"/>
    </row>
    <row r="19" spans="1:7" s="141" customFormat="1" ht="51" customHeight="1">
      <c r="A19" s="207" t="s">
        <v>115</v>
      </c>
      <c r="B19" s="207"/>
      <c r="C19" s="207"/>
      <c r="D19" s="207"/>
      <c r="E19" s="207"/>
      <c r="F19" s="207"/>
      <c r="G19" s="207"/>
    </row>
    <row r="20" spans="1:7" ht="15">
      <c r="A20" s="107"/>
    </row>
    <row r="21" spans="1:7" ht="15">
      <c r="A21" s="208" t="s">
        <v>116</v>
      </c>
      <c r="B21" s="208"/>
      <c r="C21" s="208"/>
      <c r="D21" s="208"/>
      <c r="E21" s="208"/>
      <c r="F21" s="208"/>
      <c r="G21" s="208"/>
    </row>
    <row r="22" spans="1:7" ht="15">
      <c r="A22" s="108"/>
    </row>
    <row r="23" spans="1:7" ht="15">
      <c r="A23" s="109"/>
    </row>
    <row r="24" spans="1:7" ht="15">
      <c r="A24" s="208" t="s">
        <v>110</v>
      </c>
      <c r="B24" s="208"/>
      <c r="C24" s="208"/>
      <c r="D24" s="208"/>
      <c r="E24" s="208"/>
      <c r="F24" s="208"/>
      <c r="G24" s="208"/>
    </row>
    <row r="25" spans="1:7" ht="41.4" customHeight="1">
      <c r="A25" s="207" t="s">
        <v>117</v>
      </c>
      <c r="B25" s="207"/>
      <c r="C25" s="207"/>
      <c r="D25" s="207"/>
      <c r="E25" s="207"/>
      <c r="F25" s="207"/>
      <c r="G25" s="207"/>
    </row>
    <row r="26" spans="1:7" s="141" customFormat="1" ht="54.6" customHeight="1">
      <c r="A26" s="207" t="s">
        <v>118</v>
      </c>
      <c r="B26" s="207"/>
      <c r="C26" s="207"/>
      <c r="D26" s="207"/>
      <c r="E26" s="207"/>
      <c r="F26" s="207"/>
      <c r="G26" s="207"/>
    </row>
    <row r="27" spans="1:7" s="138" customFormat="1" ht="44.4" customHeight="1">
      <c r="A27" s="207" t="s">
        <v>119</v>
      </c>
      <c r="B27" s="207"/>
      <c r="C27" s="207"/>
      <c r="D27" s="207"/>
      <c r="E27" s="207"/>
      <c r="F27" s="207"/>
      <c r="G27" s="207"/>
    </row>
    <row r="28" spans="1:7" s="138" customFormat="1" ht="72.599999999999994" customHeight="1">
      <c r="A28" s="207" t="s">
        <v>120</v>
      </c>
      <c r="B28" s="207"/>
      <c r="C28" s="207"/>
      <c r="D28" s="207"/>
      <c r="E28" s="207"/>
      <c r="F28" s="207"/>
      <c r="G28" s="207"/>
    </row>
    <row r="29" spans="1:7" ht="15">
      <c r="A29" s="107"/>
    </row>
    <row r="30" spans="1:7" ht="39.6" customHeight="1">
      <c r="A30" s="211" t="s">
        <v>121</v>
      </c>
      <c r="B30" s="211"/>
      <c r="C30" s="211"/>
      <c r="D30" s="211"/>
      <c r="E30" s="211"/>
      <c r="F30" s="211"/>
      <c r="G30" s="211"/>
    </row>
    <row r="31" spans="1:7" ht="15">
      <c r="A31" s="109"/>
    </row>
    <row r="32" spans="1:7" ht="105.6" customHeight="1">
      <c r="A32" s="207" t="s">
        <v>122</v>
      </c>
      <c r="B32" s="207"/>
      <c r="C32" s="207"/>
      <c r="D32" s="207"/>
      <c r="E32" s="207"/>
      <c r="F32" s="207"/>
      <c r="G32" s="207"/>
    </row>
    <row r="33" spans="1:7" ht="15">
      <c r="A33" s="107"/>
    </row>
    <row r="34" spans="1:7" ht="51.6" customHeight="1">
      <c r="A34" s="211" t="s">
        <v>123</v>
      </c>
      <c r="B34" s="211"/>
      <c r="C34" s="211"/>
      <c r="D34" s="211"/>
      <c r="E34" s="211"/>
      <c r="F34" s="211"/>
      <c r="G34" s="211"/>
    </row>
    <row r="35" spans="1:7" ht="15">
      <c r="A35" s="109"/>
    </row>
    <row r="36" spans="1:7" s="141" customFormat="1" ht="64.2" customHeight="1">
      <c r="A36" s="207" t="s">
        <v>124</v>
      </c>
      <c r="B36" s="207"/>
      <c r="C36" s="207"/>
      <c r="D36" s="207"/>
      <c r="E36" s="207"/>
      <c r="F36" s="207"/>
      <c r="G36" s="207"/>
    </row>
    <row r="37" spans="1:7" ht="15">
      <c r="A37" s="109"/>
    </row>
    <row r="38" spans="1:7" s="141" customFormat="1" ht="42" customHeight="1">
      <c r="A38" s="211" t="s">
        <v>125</v>
      </c>
      <c r="B38" s="211"/>
      <c r="C38" s="211"/>
      <c r="D38" s="211"/>
      <c r="E38" s="211"/>
      <c r="F38" s="211"/>
      <c r="G38" s="211"/>
    </row>
    <row r="39" spans="1:7" ht="15.6">
      <c r="A39" s="112"/>
    </row>
    <row r="40" spans="1:7" s="137" customFormat="1" ht="136.19999999999999" customHeight="1">
      <c r="A40" s="207" t="s">
        <v>126</v>
      </c>
      <c r="B40" s="207"/>
      <c r="C40" s="207"/>
      <c r="D40" s="207"/>
      <c r="E40" s="207"/>
      <c r="F40" s="207"/>
      <c r="G40" s="207"/>
    </row>
    <row r="41" spans="1:7" s="137" customFormat="1" ht="15">
      <c r="A41" s="108"/>
    </row>
    <row r="42" spans="1:7" s="139" customFormat="1" ht="55.8" customHeight="1">
      <c r="A42" s="211" t="s">
        <v>127</v>
      </c>
      <c r="B42" s="211"/>
      <c r="C42" s="211"/>
      <c r="D42" s="211"/>
      <c r="E42" s="211"/>
      <c r="F42" s="211"/>
      <c r="G42" s="211"/>
    </row>
    <row r="43" spans="1:7" s="137" customFormat="1" ht="15.6">
      <c r="A43" s="111"/>
    </row>
    <row r="44" spans="1:7" s="139" customFormat="1" ht="139.19999999999999" customHeight="1">
      <c r="A44" s="207" t="s">
        <v>128</v>
      </c>
      <c r="B44" s="207"/>
      <c r="C44" s="207"/>
      <c r="D44" s="207"/>
      <c r="E44" s="207"/>
      <c r="F44" s="207"/>
      <c r="G44" s="207"/>
    </row>
    <row r="45" spans="1:7" ht="15">
      <c r="A45" s="107"/>
    </row>
    <row r="46" spans="1:7" ht="15">
      <c r="A46" s="107"/>
    </row>
    <row r="47" spans="1:7" ht="15">
      <c r="A47" s="107"/>
    </row>
    <row r="48" spans="1:7" ht="15">
      <c r="A48" s="107"/>
    </row>
    <row r="49" spans="1:8" ht="15">
      <c r="A49" s="107"/>
    </row>
    <row r="50" spans="1:8" ht="15">
      <c r="A50" s="107"/>
    </row>
    <row r="51" spans="1:8" ht="15.6">
      <c r="A51" s="188"/>
      <c r="B51" s="188"/>
      <c r="C51" s="188"/>
      <c r="D51" s="188"/>
      <c r="E51" s="188"/>
      <c r="F51" s="188"/>
      <c r="G51" s="188"/>
      <c r="H51" s="188"/>
    </row>
    <row r="52" spans="1:8">
      <c r="A52" s="189"/>
      <c r="B52" s="189"/>
      <c r="C52" s="189"/>
      <c r="D52" s="189"/>
      <c r="E52" s="189"/>
      <c r="F52" s="189"/>
      <c r="G52" s="189"/>
      <c r="H52" s="189"/>
    </row>
    <row r="53" spans="1:8" ht="24" customHeight="1">
      <c r="A53" s="190" t="s">
        <v>129</v>
      </c>
      <c r="B53" s="190"/>
      <c r="C53" s="190"/>
      <c r="D53" s="190"/>
      <c r="E53" s="190"/>
      <c r="F53" s="190"/>
      <c r="G53" s="190"/>
      <c r="H53" s="190"/>
    </row>
    <row r="54" spans="1:8">
      <c r="A54" s="190"/>
      <c r="B54" s="190"/>
      <c r="C54" s="190"/>
      <c r="D54" s="190"/>
      <c r="E54" s="190"/>
      <c r="F54" s="190"/>
      <c r="G54" s="190"/>
      <c r="H54" s="190"/>
    </row>
    <row r="55" spans="1:8">
      <c r="A55" s="191" t="s">
        <v>130</v>
      </c>
      <c r="B55" s="191"/>
      <c r="C55" s="191"/>
      <c r="D55" s="191"/>
      <c r="E55" s="191"/>
      <c r="F55" s="191"/>
      <c r="G55" s="191"/>
      <c r="H55" s="191"/>
    </row>
    <row r="56" spans="1:8" ht="15" thickBot="1">
      <c r="A56" s="113"/>
      <c r="B56" s="113"/>
      <c r="C56" s="187"/>
      <c r="D56" s="187"/>
      <c r="E56" s="113"/>
      <c r="F56" s="113"/>
      <c r="G56" s="113"/>
      <c r="H56" s="113"/>
    </row>
    <row r="57" spans="1:8" ht="31.2" thickBot="1">
      <c r="A57" s="194" t="s">
        <v>131</v>
      </c>
      <c r="B57" s="114" t="s">
        <v>132</v>
      </c>
      <c r="C57" s="196" t="s">
        <v>133</v>
      </c>
      <c r="D57" s="197"/>
      <c r="E57" s="198"/>
      <c r="F57" s="199" t="s">
        <v>134</v>
      </c>
      <c r="G57" s="200"/>
      <c r="H57" s="115" t="s">
        <v>135</v>
      </c>
    </row>
    <row r="58" spans="1:8" ht="15" thickBot="1">
      <c r="A58" s="195"/>
      <c r="B58" s="116">
        <v>2015</v>
      </c>
      <c r="C58" s="117">
        <v>2016</v>
      </c>
      <c r="D58" s="201">
        <v>2017</v>
      </c>
      <c r="E58" s="202"/>
      <c r="F58" s="117">
        <v>2016</v>
      </c>
      <c r="G58" s="116">
        <v>2017</v>
      </c>
      <c r="H58" s="116">
        <v>2017</v>
      </c>
    </row>
    <row r="59" spans="1:8" ht="15" thickBot="1">
      <c r="A59" s="118" t="s">
        <v>136</v>
      </c>
      <c r="B59" s="119">
        <v>12100</v>
      </c>
      <c r="C59" s="119">
        <v>820907</v>
      </c>
      <c r="D59" s="203">
        <v>1024645</v>
      </c>
      <c r="E59" s="204"/>
      <c r="F59" s="120">
        <v>0</v>
      </c>
      <c r="G59" s="121">
        <v>2412259</v>
      </c>
      <c r="H59" s="121">
        <v>498010</v>
      </c>
    </row>
    <row r="60" spans="1:8" ht="15" thickBot="1">
      <c r="A60" s="118" t="s">
        <v>137</v>
      </c>
      <c r="B60" s="119">
        <v>29183</v>
      </c>
      <c r="C60" s="119">
        <v>2662998</v>
      </c>
      <c r="D60" s="192">
        <v>3089486</v>
      </c>
      <c r="E60" s="193"/>
      <c r="F60" s="119">
        <v>9116040</v>
      </c>
      <c r="G60" s="121">
        <v>9571594</v>
      </c>
      <c r="H60" s="121">
        <v>2259171</v>
      </c>
    </row>
    <row r="61" spans="1:8" ht="15" thickBot="1">
      <c r="A61" s="118" t="s">
        <v>138</v>
      </c>
      <c r="B61" s="119">
        <v>235066</v>
      </c>
      <c r="C61" s="119">
        <v>49697658</v>
      </c>
      <c r="D61" s="192">
        <v>52251221</v>
      </c>
      <c r="E61" s="193"/>
      <c r="F61" s="119">
        <v>219755895</v>
      </c>
      <c r="G61" s="121">
        <v>222283045</v>
      </c>
      <c r="H61" s="121">
        <v>24729605</v>
      </c>
    </row>
    <row r="62" spans="1:8" ht="15" thickBot="1">
      <c r="A62" s="118" t="s">
        <v>139</v>
      </c>
      <c r="B62" s="119">
        <v>9902</v>
      </c>
      <c r="C62" s="119">
        <v>382144</v>
      </c>
      <c r="D62" s="192">
        <v>723258</v>
      </c>
      <c r="E62" s="193"/>
      <c r="F62" s="119">
        <v>1142544</v>
      </c>
      <c r="G62" s="121">
        <v>1065621</v>
      </c>
      <c r="H62" s="121">
        <v>604031</v>
      </c>
    </row>
    <row r="63" spans="1:8" ht="15" thickBot="1">
      <c r="A63" s="118" t="s">
        <v>140</v>
      </c>
      <c r="B63" s="119">
        <v>4428</v>
      </c>
      <c r="C63" s="119">
        <v>451061</v>
      </c>
      <c r="D63" s="192">
        <v>502214</v>
      </c>
      <c r="E63" s="193"/>
      <c r="F63" s="120">
        <v>0</v>
      </c>
      <c r="G63" s="122">
        <v>0</v>
      </c>
      <c r="H63" s="121">
        <v>242794</v>
      </c>
    </row>
    <row r="64" spans="1:8" ht="15" thickBot="1">
      <c r="A64" s="118" t="s">
        <v>141</v>
      </c>
      <c r="B64" s="119">
        <v>8062</v>
      </c>
      <c r="C64" s="119">
        <v>249135</v>
      </c>
      <c r="D64" s="192">
        <v>268516</v>
      </c>
      <c r="E64" s="193"/>
      <c r="F64" s="120">
        <v>0</v>
      </c>
      <c r="G64" s="122">
        <v>0</v>
      </c>
      <c r="H64" s="122">
        <v>564</v>
      </c>
    </row>
    <row r="65" spans="1:8" ht="15" thickBot="1">
      <c r="A65" s="118" t="s">
        <v>142</v>
      </c>
      <c r="B65" s="119">
        <v>15762</v>
      </c>
      <c r="C65" s="119">
        <v>1583415</v>
      </c>
      <c r="D65" s="192">
        <v>1730327</v>
      </c>
      <c r="E65" s="193"/>
      <c r="F65" s="119">
        <v>13023648</v>
      </c>
      <c r="G65" s="121">
        <v>13799533</v>
      </c>
      <c r="H65" s="121">
        <v>4835875</v>
      </c>
    </row>
    <row r="66" spans="1:8" ht="15" thickBot="1">
      <c r="A66" s="118" t="s">
        <v>143</v>
      </c>
      <c r="B66" s="119">
        <v>4179</v>
      </c>
      <c r="C66" s="119">
        <v>874796</v>
      </c>
      <c r="D66" s="192">
        <v>595528</v>
      </c>
      <c r="E66" s="193"/>
      <c r="F66" s="119">
        <v>396775</v>
      </c>
      <c r="G66" s="121">
        <v>234773</v>
      </c>
      <c r="H66" s="122">
        <v>0</v>
      </c>
    </row>
    <row r="67" spans="1:8" ht="15" thickBot="1">
      <c r="A67" s="118" t="s">
        <v>144</v>
      </c>
      <c r="B67" s="119">
        <v>209175</v>
      </c>
      <c r="C67" s="119">
        <v>38347266</v>
      </c>
      <c r="D67" s="192">
        <v>46205755</v>
      </c>
      <c r="E67" s="193"/>
      <c r="F67" s="119">
        <v>195533166</v>
      </c>
      <c r="G67" s="121">
        <v>213000282</v>
      </c>
      <c r="H67" s="121">
        <v>64541782</v>
      </c>
    </row>
    <row r="68" spans="1:8" ht="15" thickBot="1">
      <c r="A68" s="118" t="s">
        <v>145</v>
      </c>
      <c r="B68" s="119">
        <v>1937</v>
      </c>
      <c r="C68" s="119">
        <v>386152</v>
      </c>
      <c r="D68" s="192">
        <v>353238</v>
      </c>
      <c r="E68" s="193"/>
      <c r="F68" s="120">
        <v>0</v>
      </c>
      <c r="G68" s="122">
        <v>0</v>
      </c>
      <c r="H68" s="122">
        <v>0</v>
      </c>
    </row>
    <row r="69" spans="1:8" ht="15" thickBot="1">
      <c r="A69" s="118" t="s">
        <v>146</v>
      </c>
      <c r="B69" s="119">
        <v>9186</v>
      </c>
      <c r="C69" s="119">
        <v>456517</v>
      </c>
      <c r="D69" s="192">
        <v>700800</v>
      </c>
      <c r="E69" s="193"/>
      <c r="F69" s="120">
        <v>0</v>
      </c>
      <c r="G69" s="121">
        <v>227818</v>
      </c>
      <c r="H69" s="121">
        <v>1408657</v>
      </c>
    </row>
    <row r="70" spans="1:8" ht="15" thickBot="1">
      <c r="A70" s="118" t="s">
        <v>147</v>
      </c>
      <c r="B70" s="119">
        <v>43757</v>
      </c>
      <c r="C70" s="119">
        <v>4658791</v>
      </c>
      <c r="D70" s="192">
        <v>5070181</v>
      </c>
      <c r="E70" s="193"/>
      <c r="F70" s="119">
        <v>15792133</v>
      </c>
      <c r="G70" s="121">
        <v>16836138</v>
      </c>
      <c r="H70" s="121">
        <v>3080703</v>
      </c>
    </row>
    <row r="71" spans="1:8" ht="15" thickBot="1">
      <c r="A71" s="118" t="s">
        <v>148</v>
      </c>
      <c r="B71" s="119">
        <v>15560</v>
      </c>
      <c r="C71" s="119">
        <v>1340908</v>
      </c>
      <c r="D71" s="192">
        <v>1585000</v>
      </c>
      <c r="E71" s="193"/>
      <c r="F71" s="120">
        <v>0</v>
      </c>
      <c r="G71" s="121">
        <v>523430</v>
      </c>
      <c r="H71" s="121">
        <v>995469</v>
      </c>
    </row>
    <row r="72" spans="1:8" ht="15" thickBot="1">
      <c r="A72" s="118" t="s">
        <v>149</v>
      </c>
      <c r="B72" s="119">
        <v>4439</v>
      </c>
      <c r="C72" s="119">
        <v>1565317</v>
      </c>
      <c r="D72" s="192">
        <v>1375868</v>
      </c>
      <c r="E72" s="193"/>
      <c r="F72" s="119">
        <v>2222596</v>
      </c>
      <c r="G72" s="121">
        <v>2260861</v>
      </c>
      <c r="H72" s="121">
        <v>740193</v>
      </c>
    </row>
    <row r="73" spans="1:8" ht="21" thickBot="1">
      <c r="A73" s="118" t="s">
        <v>150</v>
      </c>
      <c r="B73" s="119">
        <v>15398</v>
      </c>
      <c r="C73" s="119">
        <v>1500833</v>
      </c>
      <c r="D73" s="192">
        <v>1811922</v>
      </c>
      <c r="E73" s="193"/>
      <c r="F73" s="119">
        <v>7129359</v>
      </c>
      <c r="G73" s="121">
        <v>6883988</v>
      </c>
      <c r="H73" s="121">
        <v>1732557</v>
      </c>
    </row>
    <row r="74" spans="1:8" ht="15" thickBot="1">
      <c r="A74" s="118" t="s">
        <v>151</v>
      </c>
      <c r="B74" s="119">
        <v>22799</v>
      </c>
      <c r="C74" s="119">
        <v>955725</v>
      </c>
      <c r="D74" s="192">
        <v>1140984</v>
      </c>
      <c r="E74" s="193"/>
      <c r="F74" s="119">
        <v>2409420</v>
      </c>
      <c r="G74" s="121">
        <v>2788741</v>
      </c>
      <c r="H74" s="121">
        <v>777742</v>
      </c>
    </row>
    <row r="75" spans="1:8" ht="15" thickBot="1">
      <c r="A75" s="118" t="s">
        <v>152</v>
      </c>
      <c r="B75" s="119">
        <v>15296</v>
      </c>
      <c r="C75" s="119">
        <v>709787</v>
      </c>
      <c r="D75" s="192">
        <v>739512</v>
      </c>
      <c r="E75" s="193"/>
      <c r="F75" s="119">
        <v>2578260</v>
      </c>
      <c r="G75" s="121">
        <v>2526572</v>
      </c>
      <c r="H75" s="121">
        <v>1461427</v>
      </c>
    </row>
    <row r="76" spans="1:8" ht="15" thickBot="1">
      <c r="A76" s="118" t="s">
        <v>153</v>
      </c>
      <c r="B76" s="119">
        <v>8165</v>
      </c>
      <c r="C76" s="119">
        <v>702055</v>
      </c>
      <c r="D76" s="192">
        <v>825268</v>
      </c>
      <c r="E76" s="193"/>
      <c r="F76" s="119">
        <v>2416743</v>
      </c>
      <c r="G76" s="121">
        <v>1355233</v>
      </c>
      <c r="H76" s="121">
        <v>659462</v>
      </c>
    </row>
    <row r="77" spans="1:8" ht="15" thickBot="1">
      <c r="A77" s="118" t="s">
        <v>154</v>
      </c>
      <c r="B77" s="119">
        <v>16555</v>
      </c>
      <c r="C77" s="119">
        <v>1731005</v>
      </c>
      <c r="D77" s="192">
        <v>1599734</v>
      </c>
      <c r="E77" s="193"/>
      <c r="F77" s="119">
        <v>2210588</v>
      </c>
      <c r="G77" s="121">
        <v>1706087</v>
      </c>
      <c r="H77" s="121">
        <v>754789</v>
      </c>
    </row>
    <row r="78" spans="1:8" ht="15" thickBot="1">
      <c r="A78" s="118" t="s">
        <v>155</v>
      </c>
      <c r="B78" s="119">
        <v>2493</v>
      </c>
      <c r="C78" s="119">
        <v>276724</v>
      </c>
      <c r="D78" s="192">
        <v>313341</v>
      </c>
      <c r="E78" s="193"/>
      <c r="F78" s="120">
        <v>0</v>
      </c>
      <c r="G78" s="122">
        <v>0</v>
      </c>
      <c r="H78" s="122">
        <v>0</v>
      </c>
    </row>
    <row r="79" spans="1:8" ht="15" thickBot="1">
      <c r="A79" s="118" t="s">
        <v>156</v>
      </c>
      <c r="B79" s="119">
        <v>117648</v>
      </c>
      <c r="C79" s="119">
        <v>11673524</v>
      </c>
      <c r="D79" s="192">
        <v>11248331</v>
      </c>
      <c r="E79" s="193"/>
      <c r="F79" s="119">
        <v>62862062</v>
      </c>
      <c r="G79" s="121">
        <v>69113305</v>
      </c>
      <c r="H79" s="121">
        <v>20928187</v>
      </c>
    </row>
    <row r="80" spans="1:8" ht="15" thickBot="1">
      <c r="A80" s="118" t="s">
        <v>157</v>
      </c>
      <c r="B80" s="119">
        <v>520367</v>
      </c>
      <c r="C80" s="119">
        <v>71811896</v>
      </c>
      <c r="D80" s="192">
        <v>73937548</v>
      </c>
      <c r="E80" s="193"/>
      <c r="F80" s="119">
        <v>396525950</v>
      </c>
      <c r="G80" s="121">
        <v>489746982</v>
      </c>
      <c r="H80" s="121">
        <v>66005899</v>
      </c>
    </row>
    <row r="81" spans="1:8" ht="15" thickBot="1">
      <c r="A81" s="118" t="s">
        <v>158</v>
      </c>
      <c r="B81" s="119">
        <v>4122</v>
      </c>
      <c r="C81" s="119">
        <v>730283</v>
      </c>
      <c r="D81" s="192">
        <v>895741</v>
      </c>
      <c r="E81" s="193"/>
      <c r="F81" s="119">
        <v>158996</v>
      </c>
      <c r="G81" s="122">
        <v>0</v>
      </c>
      <c r="H81" s="121">
        <v>84389</v>
      </c>
    </row>
    <row r="82" spans="1:8" ht="15" thickBot="1">
      <c r="A82" s="118" t="s">
        <v>159</v>
      </c>
      <c r="B82" s="119">
        <v>4326</v>
      </c>
      <c r="C82" s="119">
        <v>1054909</v>
      </c>
      <c r="D82" s="192">
        <v>1132418</v>
      </c>
      <c r="E82" s="193"/>
      <c r="F82" s="119">
        <v>2528818</v>
      </c>
      <c r="G82" s="121">
        <v>2901201</v>
      </c>
      <c r="H82" s="121">
        <v>1280899</v>
      </c>
    </row>
    <row r="83" spans="1:8" ht="15" thickBot="1">
      <c r="A83" s="118" t="s">
        <v>160</v>
      </c>
      <c r="B83" s="119">
        <v>27447</v>
      </c>
      <c r="C83" s="119">
        <v>3803561</v>
      </c>
      <c r="D83" s="192">
        <v>4177109</v>
      </c>
      <c r="E83" s="193"/>
      <c r="F83" s="119">
        <v>14268293</v>
      </c>
      <c r="G83" s="121">
        <v>14369802</v>
      </c>
      <c r="H83" s="121">
        <v>7779220</v>
      </c>
    </row>
    <row r="84" spans="1:8" ht="15" thickBot="1">
      <c r="A84" s="118" t="s">
        <v>161</v>
      </c>
      <c r="B84" s="119">
        <v>3555</v>
      </c>
      <c r="C84" s="119">
        <v>142114</v>
      </c>
      <c r="D84" s="192">
        <v>301200</v>
      </c>
      <c r="E84" s="193"/>
      <c r="F84" s="120">
        <v>0</v>
      </c>
      <c r="G84" s="122">
        <v>0</v>
      </c>
      <c r="H84" s="121">
        <v>21265</v>
      </c>
    </row>
    <row r="85" spans="1:8" ht="15" thickBot="1">
      <c r="A85" s="118" t="s">
        <v>162</v>
      </c>
      <c r="B85" s="119">
        <v>399431</v>
      </c>
      <c r="C85" s="119">
        <v>117262146</v>
      </c>
      <c r="D85" s="192">
        <v>110840748</v>
      </c>
      <c r="E85" s="193"/>
      <c r="F85" s="119">
        <v>347095787</v>
      </c>
      <c r="G85" s="121">
        <v>367677258</v>
      </c>
      <c r="H85" s="121">
        <v>73956780</v>
      </c>
    </row>
    <row r="86" spans="1:8" ht="15" thickBot="1">
      <c r="A86" s="118" t="s">
        <v>163</v>
      </c>
      <c r="B86" s="119">
        <v>3551</v>
      </c>
      <c r="C86" s="119">
        <v>242227</v>
      </c>
      <c r="D86" s="192">
        <v>303997</v>
      </c>
      <c r="E86" s="193"/>
      <c r="F86" s="119">
        <v>613988</v>
      </c>
      <c r="G86" s="121">
        <v>657494</v>
      </c>
      <c r="H86" s="121">
        <v>252854</v>
      </c>
    </row>
    <row r="87" spans="1:8" ht="15" thickBot="1">
      <c r="A87" s="118" t="s">
        <v>164</v>
      </c>
      <c r="B87" s="119">
        <v>13828</v>
      </c>
      <c r="C87" s="119">
        <v>1699613</v>
      </c>
      <c r="D87" s="192">
        <v>1508778</v>
      </c>
      <c r="E87" s="193"/>
      <c r="F87" s="119">
        <v>1656858</v>
      </c>
      <c r="G87" s="121">
        <v>1824207</v>
      </c>
      <c r="H87" s="121">
        <v>782492</v>
      </c>
    </row>
    <row r="88" spans="1:8" ht="15" thickBot="1">
      <c r="A88" s="118" t="s">
        <v>165</v>
      </c>
      <c r="B88" s="119">
        <v>13927</v>
      </c>
      <c r="C88" s="119">
        <v>664742</v>
      </c>
      <c r="D88" s="192">
        <v>739060</v>
      </c>
      <c r="E88" s="193"/>
      <c r="F88" s="119">
        <v>1833665</v>
      </c>
      <c r="G88" s="121">
        <v>2033256</v>
      </c>
      <c r="H88" s="121">
        <v>898566</v>
      </c>
    </row>
    <row r="89" spans="1:8" ht="15" thickBot="1">
      <c r="A89" s="118" t="s">
        <v>166</v>
      </c>
      <c r="B89" s="119">
        <v>1705</v>
      </c>
      <c r="C89" s="119">
        <v>181463</v>
      </c>
      <c r="D89" s="192">
        <v>256389</v>
      </c>
      <c r="E89" s="193"/>
      <c r="F89" s="119">
        <v>136677</v>
      </c>
      <c r="G89" s="121">
        <v>777011</v>
      </c>
      <c r="H89" s="121">
        <v>71387</v>
      </c>
    </row>
    <row r="90" spans="1:8" ht="15" thickBot="1">
      <c r="A90" s="118" t="s">
        <v>167</v>
      </c>
      <c r="B90" s="119">
        <v>646202</v>
      </c>
      <c r="C90" s="119">
        <v>164338321</v>
      </c>
      <c r="D90" s="192">
        <v>158881941</v>
      </c>
      <c r="E90" s="193"/>
      <c r="F90" s="119">
        <v>443378326</v>
      </c>
      <c r="G90" s="121">
        <v>486392035</v>
      </c>
      <c r="H90" s="121">
        <v>139720360</v>
      </c>
    </row>
    <row r="91" spans="1:8" ht="15" thickBot="1">
      <c r="A91" s="118" t="s">
        <v>168</v>
      </c>
      <c r="B91" s="119">
        <v>126887</v>
      </c>
      <c r="C91" s="119">
        <v>21374962</v>
      </c>
      <c r="D91" s="192">
        <v>23680081</v>
      </c>
      <c r="E91" s="193"/>
      <c r="F91" s="119">
        <v>62128206</v>
      </c>
      <c r="G91" s="121">
        <v>71237116</v>
      </c>
      <c r="H91" s="121">
        <v>20036571</v>
      </c>
    </row>
    <row r="92" spans="1:8" ht="15" thickBot="1">
      <c r="A92" s="118" t="s">
        <v>169</v>
      </c>
      <c r="B92" s="119">
        <v>8723</v>
      </c>
      <c r="C92" s="119">
        <v>1141238</v>
      </c>
      <c r="D92" s="192">
        <v>1211197</v>
      </c>
      <c r="E92" s="193"/>
      <c r="F92" s="120">
        <v>0</v>
      </c>
      <c r="G92" s="121">
        <v>302579</v>
      </c>
      <c r="H92" s="122">
        <v>0</v>
      </c>
    </row>
    <row r="93" spans="1:8" ht="15" thickBot="1">
      <c r="A93" s="118" t="s">
        <v>170</v>
      </c>
      <c r="B93" s="119">
        <v>55981</v>
      </c>
      <c r="C93" s="119">
        <v>6245908</v>
      </c>
      <c r="D93" s="192">
        <v>5821835</v>
      </c>
      <c r="E93" s="193"/>
      <c r="F93" s="119">
        <v>16192699</v>
      </c>
      <c r="G93" s="121">
        <v>16530228</v>
      </c>
      <c r="H93" s="121">
        <v>5237061</v>
      </c>
    </row>
    <row r="94" spans="1:8" ht="15" thickBot="1">
      <c r="A94" s="118" t="s">
        <v>171</v>
      </c>
      <c r="B94" s="119">
        <v>1038</v>
      </c>
      <c r="C94" s="119">
        <v>101865</v>
      </c>
      <c r="D94" s="192">
        <v>110804</v>
      </c>
      <c r="E94" s="193"/>
      <c r="F94" s="120">
        <v>0</v>
      </c>
      <c r="G94" s="122">
        <v>0</v>
      </c>
      <c r="H94" s="122">
        <v>0</v>
      </c>
    </row>
    <row r="95" spans="1:8" ht="15" thickBot="1">
      <c r="A95" s="118" t="s">
        <v>172</v>
      </c>
      <c r="B95" s="119">
        <v>25419</v>
      </c>
      <c r="C95" s="119">
        <v>3269762</v>
      </c>
      <c r="D95" s="192">
        <v>3052352</v>
      </c>
      <c r="E95" s="193"/>
      <c r="F95" s="119">
        <v>7206095</v>
      </c>
      <c r="G95" s="121">
        <v>10902867</v>
      </c>
      <c r="H95" s="121">
        <v>1680484</v>
      </c>
    </row>
    <row r="96" spans="1:8" ht="15" thickBot="1">
      <c r="A96" s="118" t="s">
        <v>173</v>
      </c>
      <c r="B96" s="119">
        <v>314418</v>
      </c>
      <c r="C96" s="119">
        <v>60765036</v>
      </c>
      <c r="D96" s="192">
        <v>58015505</v>
      </c>
      <c r="E96" s="193"/>
      <c r="F96" s="119">
        <v>320729197</v>
      </c>
      <c r="G96" s="121">
        <v>352152088</v>
      </c>
      <c r="H96" s="121">
        <v>98110756</v>
      </c>
    </row>
    <row r="97" spans="1:8" ht="15" thickBot="1">
      <c r="A97" s="118" t="s">
        <v>174</v>
      </c>
      <c r="B97" s="119">
        <v>29560</v>
      </c>
      <c r="C97" s="119">
        <v>1124173</v>
      </c>
      <c r="D97" s="192">
        <v>1707697</v>
      </c>
      <c r="E97" s="193"/>
      <c r="F97" s="119">
        <v>8587538</v>
      </c>
      <c r="G97" s="121">
        <v>8992024</v>
      </c>
      <c r="H97" s="121">
        <v>1465127</v>
      </c>
    </row>
    <row r="98" spans="1:8" ht="15" thickBot="1">
      <c r="A98" s="118" t="s">
        <v>175</v>
      </c>
      <c r="B98" s="119">
        <v>64188</v>
      </c>
      <c r="C98" s="119">
        <v>10118048</v>
      </c>
      <c r="D98" s="192">
        <v>11505019</v>
      </c>
      <c r="E98" s="193"/>
      <c r="F98" s="119">
        <v>30651768</v>
      </c>
      <c r="G98" s="121">
        <v>31935477</v>
      </c>
      <c r="H98" s="121">
        <v>9964599</v>
      </c>
    </row>
    <row r="99" spans="1:8" ht="15" thickBot="1">
      <c r="A99" s="118" t="s">
        <v>176</v>
      </c>
      <c r="B99" s="119">
        <v>346029</v>
      </c>
      <c r="C99" s="119">
        <v>55246451</v>
      </c>
      <c r="D99" s="192">
        <v>55036947</v>
      </c>
      <c r="E99" s="193"/>
      <c r="F99" s="119">
        <v>269364183</v>
      </c>
      <c r="G99" s="121">
        <v>288881365</v>
      </c>
      <c r="H99" s="121">
        <v>136672358</v>
      </c>
    </row>
    <row r="100" spans="1:8" ht="15" thickBot="1">
      <c r="A100" s="118" t="s">
        <v>177</v>
      </c>
      <c r="B100" s="119">
        <v>6165</v>
      </c>
      <c r="C100" s="119">
        <v>724404</v>
      </c>
      <c r="D100" s="192">
        <v>723923</v>
      </c>
      <c r="E100" s="193"/>
      <c r="F100" s="120">
        <v>0</v>
      </c>
      <c r="G100" s="121">
        <v>476565</v>
      </c>
      <c r="H100" s="121">
        <v>533426</v>
      </c>
    </row>
    <row r="101" spans="1:8" ht="15" thickBot="1">
      <c r="A101" s="118" t="s">
        <v>178</v>
      </c>
      <c r="B101" s="119">
        <v>23739</v>
      </c>
      <c r="C101" s="119">
        <v>2511699</v>
      </c>
      <c r="D101" s="192">
        <v>2462152</v>
      </c>
      <c r="E101" s="193"/>
      <c r="F101" s="119">
        <v>4734273</v>
      </c>
      <c r="G101" s="121">
        <v>7025189</v>
      </c>
      <c r="H101" s="121">
        <v>3494971</v>
      </c>
    </row>
    <row r="102" spans="1:8" ht="15" thickBot="1">
      <c r="A102" s="123" t="s">
        <v>179</v>
      </c>
      <c r="B102" s="124">
        <v>3441698</v>
      </c>
      <c r="C102" s="124">
        <v>645581538</v>
      </c>
      <c r="D102" s="205">
        <v>649457570</v>
      </c>
      <c r="E102" s="206"/>
      <c r="F102" s="124">
        <v>2464380549</v>
      </c>
      <c r="G102" s="125">
        <v>2721404027</v>
      </c>
      <c r="H102" s="126">
        <v>698300482</v>
      </c>
    </row>
    <row r="103" spans="1:8">
      <c r="A103" s="127"/>
      <c r="B103" s="127"/>
      <c r="C103" s="127"/>
      <c r="D103" s="127"/>
      <c r="E103" s="127"/>
      <c r="F103" s="127"/>
      <c r="G103" s="127"/>
      <c r="H103" s="127"/>
    </row>
    <row r="104" spans="1:8" ht="15.6">
      <c r="A104" s="110"/>
    </row>
    <row r="105" spans="1:8" ht="15.6">
      <c r="A105" s="110"/>
    </row>
    <row r="107" spans="1:8" ht="15" thickBot="1">
      <c r="A107" s="128" t="s">
        <v>180</v>
      </c>
    </row>
    <row r="108" spans="1:8" ht="108.6" thickBot="1">
      <c r="A108" s="209" t="s">
        <v>131</v>
      </c>
      <c r="B108" s="210"/>
      <c r="C108" s="129" t="s">
        <v>181</v>
      </c>
      <c r="D108" s="129" t="s">
        <v>182</v>
      </c>
      <c r="E108" s="129" t="s">
        <v>183</v>
      </c>
      <c r="F108" s="130">
        <v>43413</v>
      </c>
    </row>
    <row r="109" spans="1:8" ht="15" thickBot="1">
      <c r="A109" s="131">
        <v>1</v>
      </c>
      <c r="B109" s="132" t="s">
        <v>136</v>
      </c>
      <c r="C109" s="133">
        <v>0.58997900000000003</v>
      </c>
      <c r="D109" s="133">
        <v>3.669997</v>
      </c>
      <c r="E109" s="133">
        <v>3.7037040000000001</v>
      </c>
      <c r="F109" s="133">
        <v>1.347099</v>
      </c>
    </row>
    <row r="110" spans="1:8" ht="15" thickBot="1">
      <c r="A110" s="131">
        <v>2</v>
      </c>
      <c r="B110" s="132" t="s">
        <v>137</v>
      </c>
      <c r="C110" s="133">
        <v>0.98537699999999995</v>
      </c>
      <c r="D110" s="133">
        <v>2.1152890000000002</v>
      </c>
      <c r="E110" s="133">
        <v>6.25</v>
      </c>
      <c r="F110" s="133">
        <v>1.2281340000000001</v>
      </c>
    </row>
    <row r="111" spans="1:8" ht="15" thickBot="1">
      <c r="A111" s="131">
        <v>3</v>
      </c>
      <c r="B111" s="132" t="s">
        <v>138</v>
      </c>
      <c r="C111" s="133">
        <v>6.0246420000000001</v>
      </c>
      <c r="D111" s="133">
        <v>2.0050340000000002</v>
      </c>
      <c r="E111" s="133">
        <v>6.25</v>
      </c>
      <c r="F111" s="133">
        <v>5.3824699999999996</v>
      </c>
    </row>
    <row r="112" spans="1:8" ht="15" thickBot="1">
      <c r="A112" s="131">
        <v>4</v>
      </c>
      <c r="B112" s="132" t="s">
        <v>139</v>
      </c>
      <c r="C112" s="133">
        <v>0.54285300000000003</v>
      </c>
      <c r="D112" s="133">
        <v>2.3089209999999998</v>
      </c>
      <c r="E112" s="133">
        <v>3.7037040000000001</v>
      </c>
      <c r="F112" s="133">
        <v>0.89407099999999995</v>
      </c>
    </row>
    <row r="113" spans="1:6" ht="15" thickBot="1">
      <c r="A113" s="131">
        <v>5</v>
      </c>
      <c r="B113" s="132" t="s">
        <v>140</v>
      </c>
      <c r="C113" s="133">
        <v>0.42489399999999999</v>
      </c>
      <c r="D113" s="133">
        <v>2.1911040000000002</v>
      </c>
      <c r="E113" s="133">
        <v>3.7037040000000001</v>
      </c>
      <c r="F113" s="133">
        <v>0.74739100000000003</v>
      </c>
    </row>
    <row r="114" spans="1:6" ht="15" thickBot="1">
      <c r="A114" s="131">
        <v>6</v>
      </c>
      <c r="B114" s="132" t="s">
        <v>141</v>
      </c>
      <c r="C114" s="133">
        <v>0.49279499999999998</v>
      </c>
      <c r="D114" s="133">
        <v>2.1210179999999998</v>
      </c>
      <c r="E114" s="133">
        <v>3.7037040000000001</v>
      </c>
      <c r="F114" s="133">
        <v>0.80027700000000002</v>
      </c>
    </row>
    <row r="115" spans="1:6" ht="15" thickBot="1">
      <c r="A115" s="131">
        <v>7</v>
      </c>
      <c r="B115" s="132" t="s">
        <v>142</v>
      </c>
      <c r="C115" s="133">
        <v>0.72395100000000001</v>
      </c>
      <c r="D115" s="133">
        <v>2.0922510000000001</v>
      </c>
      <c r="E115" s="133">
        <v>6.25</v>
      </c>
      <c r="F115" s="133">
        <v>0.94825499999999996</v>
      </c>
    </row>
    <row r="116" spans="1:6" ht="15" thickBot="1">
      <c r="A116" s="131">
        <v>8</v>
      </c>
      <c r="B116" s="132" t="s">
        <v>143</v>
      </c>
      <c r="C116" s="133">
        <v>0.418049</v>
      </c>
      <c r="D116" s="133">
        <v>1.2850029999999999</v>
      </c>
      <c r="E116" s="133">
        <v>3.7037040000000001</v>
      </c>
      <c r="F116" s="133">
        <v>0.470497</v>
      </c>
    </row>
    <row r="117" spans="1:6" ht="15" thickBot="1">
      <c r="A117" s="131">
        <v>9</v>
      </c>
      <c r="B117" s="132" t="s">
        <v>144</v>
      </c>
      <c r="C117" s="133">
        <v>5.9238999999999997</v>
      </c>
      <c r="D117" s="133">
        <v>2.181022</v>
      </c>
      <c r="E117" s="133">
        <v>6.25</v>
      </c>
      <c r="F117" s="133">
        <v>4.9086749999999997</v>
      </c>
    </row>
    <row r="118" spans="1:6" ht="15" thickBot="1">
      <c r="A118" s="131">
        <v>10</v>
      </c>
      <c r="B118" s="132" t="s">
        <v>145</v>
      </c>
      <c r="C118" s="133">
        <v>0.36935200000000001</v>
      </c>
      <c r="D118" s="133">
        <v>1.8373729999999999</v>
      </c>
      <c r="E118" s="133">
        <v>3.7037040000000001</v>
      </c>
      <c r="F118" s="133">
        <v>0.59060800000000002</v>
      </c>
    </row>
    <row r="119" spans="1:6" ht="15" thickBot="1">
      <c r="A119" s="131">
        <v>11</v>
      </c>
      <c r="B119" s="132" t="s">
        <v>146</v>
      </c>
      <c r="C119" s="133">
        <v>0.53731499999999999</v>
      </c>
      <c r="D119" s="133">
        <v>3.4589599999999998</v>
      </c>
      <c r="E119" s="133">
        <v>3.7037040000000001</v>
      </c>
      <c r="F119" s="133">
        <v>1.2245200000000001</v>
      </c>
    </row>
    <row r="120" spans="1:6" ht="15" thickBot="1">
      <c r="A120" s="131">
        <v>12</v>
      </c>
      <c r="B120" s="132" t="s">
        <v>147</v>
      </c>
      <c r="C120" s="133">
        <v>1.3182339999999999</v>
      </c>
      <c r="D120" s="133">
        <v>2.107974</v>
      </c>
      <c r="E120" s="133">
        <v>6.25</v>
      </c>
      <c r="F120" s="133">
        <v>1.522357</v>
      </c>
    </row>
    <row r="121" spans="1:6" ht="15" thickBot="1">
      <c r="A121" s="131">
        <v>13</v>
      </c>
      <c r="B121" s="132" t="s">
        <v>148</v>
      </c>
      <c r="C121" s="133">
        <v>0.67107300000000003</v>
      </c>
      <c r="D121" s="133">
        <v>2.7770519999999999</v>
      </c>
      <c r="E121" s="133">
        <v>3.7037040000000001</v>
      </c>
      <c r="F121" s="133">
        <v>1.1495869999999999</v>
      </c>
    </row>
    <row r="122" spans="1:6" ht="15" thickBot="1">
      <c r="A122" s="131">
        <v>14</v>
      </c>
      <c r="B122" s="132" t="s">
        <v>149</v>
      </c>
      <c r="C122" s="133">
        <v>0.44194099999999997</v>
      </c>
      <c r="D122" s="133">
        <v>1.889383</v>
      </c>
      <c r="E122" s="133">
        <v>6.25</v>
      </c>
      <c r="F122" s="133">
        <v>0.65709899999999999</v>
      </c>
    </row>
    <row r="123" spans="1:6" ht="15" thickBot="1">
      <c r="A123" s="131">
        <v>15</v>
      </c>
      <c r="B123" s="132" t="s">
        <v>150</v>
      </c>
      <c r="C123" s="133">
        <v>0.682643</v>
      </c>
      <c r="D123" s="133">
        <v>1.9829129999999999</v>
      </c>
      <c r="E123" s="133">
        <v>6.25</v>
      </c>
      <c r="F123" s="133">
        <v>0.90805100000000005</v>
      </c>
    </row>
    <row r="124" spans="1:6" ht="15" thickBot="1">
      <c r="A124" s="131">
        <v>16</v>
      </c>
      <c r="B124" s="132" t="s">
        <v>151</v>
      </c>
      <c r="C124" s="133">
        <v>0.81179900000000005</v>
      </c>
      <c r="D124" s="133">
        <v>2.298092</v>
      </c>
      <c r="E124" s="133">
        <v>3.7037040000000001</v>
      </c>
      <c r="F124" s="133">
        <v>1.153133</v>
      </c>
    </row>
    <row r="125" spans="1:6" ht="15" thickBot="1">
      <c r="A125" s="131">
        <v>17</v>
      </c>
      <c r="B125" s="132" t="s">
        <v>152</v>
      </c>
      <c r="C125" s="133">
        <v>0.66309899999999999</v>
      </c>
      <c r="D125" s="133">
        <v>1.9547810000000001</v>
      </c>
      <c r="E125" s="133">
        <v>3.7037040000000001</v>
      </c>
      <c r="F125" s="133">
        <v>0.897536</v>
      </c>
    </row>
    <row r="126" spans="1:6" ht="15" thickBot="1">
      <c r="A126" s="131">
        <v>18</v>
      </c>
      <c r="B126" s="132" t="s">
        <v>153</v>
      </c>
      <c r="C126" s="133">
        <v>0.510077</v>
      </c>
      <c r="D126" s="133">
        <v>1.375872</v>
      </c>
      <c r="E126" s="133">
        <v>3.7037040000000001</v>
      </c>
      <c r="F126" s="133">
        <v>0.57882900000000004</v>
      </c>
    </row>
    <row r="127" spans="1:6" ht="15" thickBot="1">
      <c r="A127" s="131">
        <v>19</v>
      </c>
      <c r="B127" s="132" t="s">
        <v>154</v>
      </c>
      <c r="C127" s="133">
        <v>0.69099600000000005</v>
      </c>
      <c r="D127" s="133">
        <v>1.650504</v>
      </c>
      <c r="E127" s="133">
        <v>3.7037040000000001</v>
      </c>
      <c r="F127" s="133">
        <v>0.83186000000000004</v>
      </c>
    </row>
    <row r="128" spans="1:6" ht="15" thickBot="1">
      <c r="A128" s="131">
        <v>20</v>
      </c>
      <c r="B128" s="132" t="s">
        <v>155</v>
      </c>
      <c r="C128" s="133">
        <v>0.38006699999999999</v>
      </c>
      <c r="D128" s="133">
        <v>2.1617989999999998</v>
      </c>
      <c r="E128" s="133">
        <v>3.7037040000000001</v>
      </c>
      <c r="F128" s="133">
        <v>0.69924500000000001</v>
      </c>
    </row>
    <row r="129" spans="1:6" ht="15" thickBot="1">
      <c r="A129" s="131">
        <v>21</v>
      </c>
      <c r="B129" s="132" t="s">
        <v>184</v>
      </c>
      <c r="C129" s="133">
        <v>3.1019700000000001</v>
      </c>
      <c r="D129" s="133">
        <v>2.12175</v>
      </c>
      <c r="E129" s="133">
        <v>3.7037040000000001</v>
      </c>
      <c r="F129" s="133">
        <v>3.029344</v>
      </c>
    </row>
    <row r="130" spans="1:6" ht="15" thickBot="1">
      <c r="A130" s="131">
        <v>22</v>
      </c>
      <c r="B130" s="132" t="s">
        <v>157</v>
      </c>
      <c r="C130" s="133">
        <v>12.523068</v>
      </c>
      <c r="D130" s="133">
        <v>2.3685670000000001</v>
      </c>
      <c r="E130" s="133">
        <v>6.25</v>
      </c>
      <c r="F130" s="133">
        <v>11.29421</v>
      </c>
    </row>
    <row r="131" spans="1:6" ht="15" thickBot="1">
      <c r="A131" s="131">
        <v>23</v>
      </c>
      <c r="B131" s="132" t="s">
        <v>158</v>
      </c>
      <c r="C131" s="133">
        <v>0.42165599999999998</v>
      </c>
      <c r="D131" s="133">
        <v>2.158153</v>
      </c>
      <c r="E131" s="133">
        <v>6.25</v>
      </c>
      <c r="F131" s="133">
        <v>0.73128199999999999</v>
      </c>
    </row>
    <row r="132" spans="1:6" ht="15" thickBot="1">
      <c r="A132" s="131">
        <v>24</v>
      </c>
      <c r="B132" s="132" t="s">
        <v>159</v>
      </c>
      <c r="C132" s="133">
        <v>0.442388</v>
      </c>
      <c r="D132" s="133">
        <v>2.2149749999999999</v>
      </c>
      <c r="E132" s="133">
        <v>6.25</v>
      </c>
      <c r="F132" s="133">
        <v>0.75247900000000001</v>
      </c>
    </row>
    <row r="133" spans="1:6" ht="15" thickBot="1">
      <c r="A133" s="131">
        <v>25</v>
      </c>
      <c r="B133" s="132" t="s">
        <v>160</v>
      </c>
      <c r="C133" s="133">
        <v>1.0289360000000001</v>
      </c>
      <c r="D133" s="133">
        <v>2.0196580000000002</v>
      </c>
      <c r="E133" s="133">
        <v>6.25</v>
      </c>
      <c r="F133" s="133">
        <v>1.1641360000000001</v>
      </c>
    </row>
    <row r="134" spans="1:6" ht="15" thickBot="1">
      <c r="A134" s="131">
        <v>26</v>
      </c>
      <c r="B134" s="132" t="s">
        <v>161</v>
      </c>
      <c r="C134" s="133">
        <v>0.40175300000000003</v>
      </c>
      <c r="D134" s="133">
        <v>4.0698420000000004</v>
      </c>
      <c r="E134" s="133">
        <v>3.7037040000000001</v>
      </c>
      <c r="F134" s="133">
        <v>1.2932570000000001</v>
      </c>
    </row>
    <row r="135" spans="1:6" ht="15" thickBot="1">
      <c r="A135" s="131">
        <v>27</v>
      </c>
      <c r="B135" s="132" t="s">
        <v>162</v>
      </c>
      <c r="C135" s="133">
        <v>10.599761000000001</v>
      </c>
      <c r="D135" s="133">
        <v>2.0279370000000001</v>
      </c>
      <c r="E135" s="133">
        <v>6.25</v>
      </c>
      <c r="F135" s="133">
        <v>8.7323280000000008</v>
      </c>
    </row>
    <row r="136" spans="1:6" ht="15" thickBot="1">
      <c r="A136" s="131">
        <v>28</v>
      </c>
      <c r="B136" s="132" t="s">
        <v>163</v>
      </c>
      <c r="C136" s="133">
        <v>0.40450000000000003</v>
      </c>
      <c r="D136" s="133">
        <v>2.2098930000000001</v>
      </c>
      <c r="E136" s="133">
        <v>3.7037040000000001</v>
      </c>
      <c r="F136" s="133">
        <v>0.73519100000000004</v>
      </c>
    </row>
    <row r="137" spans="1:6" ht="15" thickBot="1">
      <c r="A137" s="131">
        <v>29</v>
      </c>
      <c r="B137" s="132" t="s">
        <v>164</v>
      </c>
      <c r="C137" s="133">
        <v>0.63455899999999998</v>
      </c>
      <c r="D137" s="133">
        <v>1.9541569999999999</v>
      </c>
      <c r="E137" s="133">
        <v>3.7037040000000001</v>
      </c>
      <c r="F137" s="133">
        <v>0.86749200000000004</v>
      </c>
    </row>
    <row r="138" spans="1:6" ht="15" thickBot="1">
      <c r="A138" s="131">
        <v>30</v>
      </c>
      <c r="B138" s="132" t="s">
        <v>165</v>
      </c>
      <c r="C138" s="133">
        <v>0.62781900000000002</v>
      </c>
      <c r="D138" s="133">
        <v>2.1836769999999999</v>
      </c>
      <c r="E138" s="133">
        <v>3.7037040000000001</v>
      </c>
      <c r="F138" s="133">
        <v>0.93836200000000003</v>
      </c>
    </row>
    <row r="139" spans="1:6" ht="15" thickBot="1">
      <c r="A139" s="131">
        <v>31</v>
      </c>
      <c r="B139" s="132" t="s">
        <v>166</v>
      </c>
      <c r="C139" s="133">
        <v>0.3644</v>
      </c>
      <c r="D139" s="133">
        <v>6.3923209999999999</v>
      </c>
      <c r="E139" s="133">
        <v>3.7037040000000001</v>
      </c>
      <c r="F139" s="133">
        <v>1.9523740000000001</v>
      </c>
    </row>
    <row r="140" spans="1:6" ht="15" thickBot="1">
      <c r="A140" s="131">
        <v>32</v>
      </c>
      <c r="B140" s="132" t="s">
        <v>167</v>
      </c>
      <c r="C140" s="133">
        <v>16.98546</v>
      </c>
      <c r="D140" s="133">
        <v>2.089547</v>
      </c>
      <c r="E140" s="133">
        <v>6.25</v>
      </c>
      <c r="F140" s="133">
        <v>13.769836</v>
      </c>
    </row>
    <row r="141" spans="1:6" ht="15" thickBot="1">
      <c r="A141" s="131">
        <v>33</v>
      </c>
      <c r="B141" s="132" t="s">
        <v>168</v>
      </c>
      <c r="C141" s="133">
        <v>3.4550169999999998</v>
      </c>
      <c r="D141" s="133">
        <v>2.236923</v>
      </c>
      <c r="E141" s="133">
        <v>6.25</v>
      </c>
      <c r="F141" s="133">
        <v>3.2518060000000002</v>
      </c>
    </row>
    <row r="142" spans="1:6" ht="15" thickBot="1">
      <c r="A142" s="131">
        <v>34</v>
      </c>
      <c r="B142" s="132" t="s">
        <v>169</v>
      </c>
      <c r="C142" s="133">
        <v>0.51854900000000004</v>
      </c>
      <c r="D142" s="133">
        <v>2.173028</v>
      </c>
      <c r="E142" s="133">
        <v>3.7037040000000001</v>
      </c>
      <c r="F142" s="133">
        <v>0.82932300000000003</v>
      </c>
    </row>
    <row r="143" spans="1:6" ht="15" thickBot="1">
      <c r="A143" s="131">
        <v>35</v>
      </c>
      <c r="B143" s="132" t="s">
        <v>170</v>
      </c>
      <c r="C143" s="133">
        <v>1.5989249999999999</v>
      </c>
      <c r="D143" s="133">
        <v>1.960337</v>
      </c>
      <c r="E143" s="133">
        <v>6.25</v>
      </c>
      <c r="F143" s="133">
        <v>1.7266870000000001</v>
      </c>
    </row>
    <row r="144" spans="1:6" ht="15" thickBot="1">
      <c r="A144" s="131">
        <v>36</v>
      </c>
      <c r="B144" s="132" t="s">
        <v>171</v>
      </c>
      <c r="C144" s="133">
        <v>0.34818900000000003</v>
      </c>
      <c r="D144" s="133">
        <v>2.089836</v>
      </c>
      <c r="E144" s="133">
        <v>3.7037040000000001</v>
      </c>
      <c r="F144" s="133">
        <v>0.64806299999999994</v>
      </c>
    </row>
    <row r="145" spans="1:6" ht="15" thickBot="1">
      <c r="A145" s="131">
        <v>37</v>
      </c>
      <c r="B145" s="132" t="s">
        <v>172</v>
      </c>
      <c r="C145" s="133">
        <v>0.90065200000000001</v>
      </c>
      <c r="D145" s="133">
        <v>2.6215380000000001</v>
      </c>
      <c r="E145" s="133">
        <v>3.7037040000000001</v>
      </c>
      <c r="F145" s="133">
        <v>1.303453</v>
      </c>
    </row>
    <row r="146" spans="1:6" ht="15" thickBot="1">
      <c r="A146" s="131">
        <v>38</v>
      </c>
      <c r="B146" s="132" t="s">
        <v>173</v>
      </c>
      <c r="C146" s="133">
        <v>8.6123290000000008</v>
      </c>
      <c r="D146" s="133">
        <v>2.1158380000000001</v>
      </c>
      <c r="E146" s="133">
        <v>3.7037040000000001</v>
      </c>
      <c r="F146" s="133">
        <v>7.0296349999999999</v>
      </c>
    </row>
    <row r="147" spans="1:6" ht="15" thickBot="1">
      <c r="A147" s="131">
        <v>39</v>
      </c>
      <c r="B147" s="132" t="s">
        <v>174</v>
      </c>
      <c r="C147" s="133">
        <v>0.96403499999999998</v>
      </c>
      <c r="D147" s="133">
        <v>2.1681319999999999</v>
      </c>
      <c r="E147" s="133">
        <v>3.7037040000000001</v>
      </c>
      <c r="F147" s="133">
        <v>1.251655</v>
      </c>
    </row>
    <row r="148" spans="1:6" ht="15" thickBot="1">
      <c r="A148" s="131">
        <v>40</v>
      </c>
      <c r="B148" s="132" t="s">
        <v>175</v>
      </c>
      <c r="C148" s="133">
        <v>1.9003680000000001</v>
      </c>
      <c r="D148" s="133">
        <v>2.096838</v>
      </c>
      <c r="E148" s="133">
        <v>6.25</v>
      </c>
      <c r="F148" s="133">
        <v>1.934558</v>
      </c>
    </row>
    <row r="149" spans="1:6" ht="15" thickBot="1">
      <c r="A149" s="131">
        <v>41</v>
      </c>
      <c r="B149" s="132" t="s">
        <v>176</v>
      </c>
      <c r="C149" s="133">
        <v>9.6159979999999994</v>
      </c>
      <c r="D149" s="133">
        <v>2.0849790000000001</v>
      </c>
      <c r="E149" s="133">
        <v>3.7037040000000001</v>
      </c>
      <c r="F149" s="133">
        <v>7.6633079999999998</v>
      </c>
    </row>
    <row r="150" spans="1:6" ht="15" thickBot="1">
      <c r="A150" s="131">
        <v>42</v>
      </c>
      <c r="B150" s="132" t="s">
        <v>177</v>
      </c>
      <c r="C150" s="133">
        <v>0.46640599999999999</v>
      </c>
      <c r="D150" s="133">
        <v>2.6010740000000001</v>
      </c>
      <c r="E150" s="133">
        <v>3.7037040000000001</v>
      </c>
      <c r="F150" s="133">
        <v>0.90571100000000004</v>
      </c>
    </row>
    <row r="151" spans="1:6" ht="15" thickBot="1">
      <c r="A151" s="131">
        <v>43</v>
      </c>
      <c r="B151" s="132" t="s">
        <v>178</v>
      </c>
      <c r="C151" s="133">
        <v>0.88022599999999995</v>
      </c>
      <c r="D151" s="133">
        <v>2.5766580000000001</v>
      </c>
      <c r="E151" s="133">
        <v>3.7037040000000001</v>
      </c>
      <c r="F151" s="133">
        <v>1.255816</v>
      </c>
    </row>
    <row r="152" spans="1:6" ht="15" thickBot="1">
      <c r="A152" s="134"/>
      <c r="B152" s="135" t="s">
        <v>19</v>
      </c>
      <c r="C152" s="136">
        <v>100</v>
      </c>
      <c r="D152" s="136">
        <v>100</v>
      </c>
      <c r="E152" s="136">
        <v>100</v>
      </c>
      <c r="F152" s="136">
        <v>100</v>
      </c>
    </row>
    <row r="153" spans="1:6" ht="15.6">
      <c r="A153" s="110"/>
    </row>
  </sheetData>
  <mergeCells count="82">
    <mergeCell ref="A12:G12"/>
    <mergeCell ref="A34:G34"/>
    <mergeCell ref="A36:G36"/>
    <mergeCell ref="A40:G40"/>
    <mergeCell ref="A44:G44"/>
    <mergeCell ref="A42:G42"/>
    <mergeCell ref="A38:G38"/>
    <mergeCell ref="A25:G25"/>
    <mergeCell ref="A26:G26"/>
    <mergeCell ref="A27:G27"/>
    <mergeCell ref="A28:G28"/>
    <mergeCell ref="A30:G30"/>
    <mergeCell ref="A32:G32"/>
    <mergeCell ref="A14:G14"/>
    <mergeCell ref="A15:G15"/>
    <mergeCell ref="A17:G17"/>
    <mergeCell ref="A19:G19"/>
    <mergeCell ref="A21:G21"/>
    <mergeCell ref="A24:G24"/>
    <mergeCell ref="A108:B108"/>
    <mergeCell ref="A1:G1"/>
    <mergeCell ref="A3:G3"/>
    <mergeCell ref="A5:G5"/>
    <mergeCell ref="A6:G6"/>
    <mergeCell ref="A7:G7"/>
    <mergeCell ref="A9:G9"/>
    <mergeCell ref="A11:G11"/>
    <mergeCell ref="A13:G13"/>
    <mergeCell ref="D97:E97"/>
    <mergeCell ref="D98:E98"/>
    <mergeCell ref="D99:E99"/>
    <mergeCell ref="D100:E100"/>
    <mergeCell ref="D101:E101"/>
    <mergeCell ref="D102:E102"/>
    <mergeCell ref="D91:E91"/>
    <mergeCell ref="D92:E92"/>
    <mergeCell ref="D93:E93"/>
    <mergeCell ref="D94:E94"/>
    <mergeCell ref="D95:E95"/>
    <mergeCell ref="D96:E96"/>
    <mergeCell ref="D90:E90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78:E78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66:E66"/>
    <mergeCell ref="A57:A58"/>
    <mergeCell ref="C57:E57"/>
    <mergeCell ref="F57:G57"/>
    <mergeCell ref="D58:E58"/>
    <mergeCell ref="D59:E59"/>
    <mergeCell ref="D60:E60"/>
    <mergeCell ref="D61:E61"/>
    <mergeCell ref="D62:E62"/>
    <mergeCell ref="D63:E63"/>
    <mergeCell ref="D64:E64"/>
    <mergeCell ref="D65:E65"/>
    <mergeCell ref="C56:D56"/>
    <mergeCell ref="A51:H51"/>
    <mergeCell ref="A52:H52"/>
    <mergeCell ref="A53:H53"/>
    <mergeCell ref="A54:H54"/>
    <mergeCell ref="A55:H5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D8" sqref="D8"/>
    </sheetView>
  </sheetViews>
  <sheetFormatPr baseColWidth="10" defaultRowHeight="13.2"/>
  <cols>
    <col min="1" max="6" width="11.5546875" style="143"/>
    <col min="7" max="7" width="31.88671875" style="143" customWidth="1"/>
    <col min="8" max="8" width="18.33203125" style="143" customWidth="1"/>
    <col min="9" max="16384" width="11.5546875" style="143"/>
  </cols>
  <sheetData>
    <row r="3" spans="1:8" ht="19.2">
      <c r="A3" s="213" t="s">
        <v>185</v>
      </c>
      <c r="B3" s="213"/>
      <c r="C3" s="213"/>
      <c r="D3" s="213"/>
      <c r="E3" s="213"/>
      <c r="F3" s="213"/>
      <c r="G3" s="213"/>
      <c r="H3" s="142"/>
    </row>
    <row r="4" spans="1:8" ht="19.2">
      <c r="A4" s="144"/>
      <c r="B4" s="145"/>
      <c r="C4" s="145"/>
      <c r="D4" s="145"/>
      <c r="E4" s="145"/>
      <c r="F4" s="145"/>
      <c r="G4" s="145"/>
      <c r="H4" s="145"/>
    </row>
    <row r="5" spans="1:8" ht="19.2">
      <c r="A5" s="213" t="s">
        <v>186</v>
      </c>
      <c r="B5" s="213"/>
      <c r="C5" s="213"/>
      <c r="D5" s="213"/>
      <c r="E5" s="213"/>
      <c r="F5" s="213"/>
      <c r="G5" s="213"/>
      <c r="H5" s="142"/>
    </row>
    <row r="6" spans="1:8" ht="19.2">
      <c r="A6" s="144"/>
      <c r="B6" s="145"/>
      <c r="C6" s="145"/>
      <c r="D6" s="145"/>
      <c r="E6" s="145"/>
      <c r="F6" s="145"/>
      <c r="G6" s="145"/>
      <c r="H6" s="145"/>
    </row>
    <row r="7" spans="1:8" ht="19.2">
      <c r="A7" s="213" t="s">
        <v>187</v>
      </c>
      <c r="B7" s="213"/>
      <c r="C7" s="213"/>
      <c r="D7" s="213"/>
      <c r="E7" s="213"/>
      <c r="F7" s="213"/>
      <c r="G7" s="213"/>
      <c r="H7" s="142"/>
    </row>
    <row r="8" spans="1:8" ht="19.2">
      <c r="A8" s="144"/>
      <c r="B8" s="145"/>
      <c r="C8" s="145"/>
      <c r="D8" s="145"/>
      <c r="E8" s="145"/>
      <c r="F8" s="145"/>
      <c r="G8" s="145"/>
      <c r="H8" s="145"/>
    </row>
    <row r="9" spans="1:8" ht="19.2">
      <c r="A9" s="213" t="s">
        <v>188</v>
      </c>
      <c r="B9" s="213"/>
      <c r="C9" s="213"/>
      <c r="D9" s="213"/>
      <c r="E9" s="213"/>
      <c r="F9" s="213"/>
      <c r="G9" s="213"/>
      <c r="H9" s="142"/>
    </row>
    <row r="13" spans="1:8" ht="21">
      <c r="A13" s="146"/>
    </row>
    <row r="15" spans="1:8" ht="21">
      <c r="A15" s="146"/>
    </row>
    <row r="17" spans="1:1" ht="21">
      <c r="A17" s="146"/>
    </row>
  </sheetData>
  <mergeCells count="4">
    <mergeCell ref="A3:G3"/>
    <mergeCell ref="A5:G5"/>
    <mergeCell ref="A7:G7"/>
    <mergeCell ref="A9:G9"/>
  </mergeCells>
  <printOptions horizontalCentered="1"/>
  <pageMargins left="0.11811023622047245" right="0" top="0.74803149606299213" bottom="0.74803149606299213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17"/>
  <sheetViews>
    <sheetView workbookViewId="0">
      <pane ySplit="6" topLeftCell="A7" activePane="bottomLeft" state="frozen"/>
      <selection activeCell="D8" sqref="D8"/>
      <selection pane="bottomLeft" activeCell="D8" sqref="D8"/>
    </sheetView>
  </sheetViews>
  <sheetFormatPr baseColWidth="10" defaultColWidth="11.44140625" defaultRowHeight="13.2"/>
  <cols>
    <col min="1" max="1" width="19.5546875" style="2" bestFit="1" customWidth="1"/>
    <col min="2" max="2" width="10.44140625" style="167" bestFit="1" customWidth="1"/>
    <col min="3" max="3" width="14.6640625" style="2" bestFit="1" customWidth="1"/>
    <col min="4" max="4" width="10.44140625" style="167" bestFit="1" customWidth="1"/>
    <col min="5" max="5" width="13.33203125" style="2" bestFit="1" customWidth="1"/>
    <col min="6" max="6" width="10.44140625" style="167" bestFit="1" customWidth="1"/>
    <col min="7" max="7" width="12.33203125" style="2" bestFit="1" customWidth="1"/>
    <col min="8" max="8" width="10.44140625" style="167" bestFit="1" customWidth="1"/>
    <col min="9" max="9" width="12.33203125" style="2" bestFit="1" customWidth="1"/>
    <col min="10" max="10" width="10.44140625" style="167" bestFit="1" customWidth="1"/>
    <col min="11" max="11" width="11.33203125" style="2" bestFit="1" customWidth="1"/>
    <col min="12" max="12" width="10.44140625" style="2" bestFit="1" customWidth="1"/>
    <col min="13" max="13" width="12.33203125" style="2" bestFit="1" customWidth="1"/>
    <col min="14" max="14" width="10.44140625" style="2" bestFit="1" customWidth="1"/>
    <col min="15" max="15" width="12.33203125" style="2" bestFit="1" customWidth="1"/>
    <col min="16" max="16" width="14.6640625" style="2" bestFit="1" customWidth="1"/>
    <col min="17" max="17" width="3" style="147" customWidth="1"/>
    <col min="18" max="18" width="14.6640625" style="2" bestFit="1" customWidth="1"/>
    <col min="19" max="19" width="4.44140625" style="2" bestFit="1" customWidth="1"/>
    <col min="20" max="16384" width="11.44140625" style="2"/>
  </cols>
  <sheetData>
    <row r="1" spans="1:19" ht="15.6">
      <c r="A1" s="214" t="s">
        <v>189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9" s="148" customFormat="1" ht="19.8">
      <c r="A2" s="214" t="s">
        <v>190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9" ht="13.8">
      <c r="A3" s="215" t="s">
        <v>191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9" ht="14.4" thickBo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9" s="152" customFormat="1" ht="24.9" customHeight="1">
      <c r="A5" s="150" t="s">
        <v>192</v>
      </c>
      <c r="B5" s="216" t="s">
        <v>193</v>
      </c>
      <c r="C5" s="217"/>
      <c r="D5" s="216" t="s">
        <v>194</v>
      </c>
      <c r="E5" s="217" t="s">
        <v>195</v>
      </c>
      <c r="F5" s="216" t="s">
        <v>196</v>
      </c>
      <c r="G5" s="217" t="s">
        <v>195</v>
      </c>
      <c r="H5" s="216" t="s">
        <v>197</v>
      </c>
      <c r="I5" s="217" t="s">
        <v>195</v>
      </c>
      <c r="J5" s="216" t="s">
        <v>198</v>
      </c>
      <c r="K5" s="217" t="s">
        <v>195</v>
      </c>
      <c r="L5" s="216" t="s">
        <v>199</v>
      </c>
      <c r="M5" s="217" t="s">
        <v>195</v>
      </c>
      <c r="N5" s="216" t="s">
        <v>200</v>
      </c>
      <c r="O5" s="217" t="s">
        <v>195</v>
      </c>
      <c r="P5" s="151" t="s">
        <v>179</v>
      </c>
      <c r="Q5" s="147"/>
    </row>
    <row r="6" spans="1:19" s="152" customFormat="1" ht="24.9" customHeight="1" thickBot="1">
      <c r="A6" s="153"/>
      <c r="B6" s="154" t="s">
        <v>201</v>
      </c>
      <c r="C6" s="155" t="s">
        <v>202</v>
      </c>
      <c r="D6" s="154" t="s">
        <v>201</v>
      </c>
      <c r="E6" s="155" t="s">
        <v>202</v>
      </c>
      <c r="F6" s="154" t="s">
        <v>201</v>
      </c>
      <c r="G6" s="155" t="s">
        <v>202</v>
      </c>
      <c r="H6" s="154" t="s">
        <v>201</v>
      </c>
      <c r="I6" s="155" t="s">
        <v>202</v>
      </c>
      <c r="J6" s="154" t="s">
        <v>201</v>
      </c>
      <c r="K6" s="155" t="s">
        <v>202</v>
      </c>
      <c r="L6" s="154" t="s">
        <v>201</v>
      </c>
      <c r="M6" s="155" t="s">
        <v>202</v>
      </c>
      <c r="N6" s="154" t="s">
        <v>201</v>
      </c>
      <c r="O6" s="155" t="s">
        <v>202</v>
      </c>
      <c r="P6" s="153"/>
      <c r="Q6" s="156"/>
    </row>
    <row r="7" spans="1:19" ht="12">
      <c r="A7" s="157"/>
      <c r="B7" s="158"/>
      <c r="C7" s="15"/>
      <c r="D7" s="158"/>
      <c r="E7" s="15"/>
      <c r="F7" s="158"/>
      <c r="G7" s="15"/>
      <c r="H7" s="158"/>
      <c r="I7" s="16"/>
      <c r="J7" s="158"/>
      <c r="K7" s="16"/>
      <c r="L7" s="15"/>
      <c r="M7" s="15"/>
      <c r="N7" s="15"/>
      <c r="O7" s="15"/>
      <c r="P7" s="17"/>
      <c r="Q7" s="159"/>
    </row>
    <row r="8" spans="1:19" s="23" customFormat="1" ht="11.4">
      <c r="A8" s="18" t="s">
        <v>22</v>
      </c>
      <c r="B8" s="160">
        <v>0.58807100000000001</v>
      </c>
      <c r="C8" s="161">
        <f>'[2]FEBRERO+NVOS FDOS'!C5+'[2]MARZO+FONDOS'!C5+'[2]ABRIL+FONDOS '!C5+'[2]MAYO+FONDOS'!C5+'[2]JUNIO+FONDOS'!C5</f>
        <v>8427524.1300000008</v>
      </c>
      <c r="D8" s="160">
        <v>0.58807100000000001</v>
      </c>
      <c r="E8" s="161">
        <f>'[2]FEBRERO+NVOS FDOS'!D5+'[2]MARZO+FONDOS'!D5+'[2]ABRIL+FONDOS '!D5+'[2]MAYO+FONDOS'!D5+'[2]JUNIO+FONDOS'!D5</f>
        <v>1935146.35</v>
      </c>
      <c r="F8" s="160">
        <v>0.58807100000000001</v>
      </c>
      <c r="G8" s="161">
        <f>'[2]FEBRERO+NVOS FDOS'!E5+'[2]MARZO+FONDOS'!E5+'[2]ABRIL+FONDOS '!E5+'[2]MAYO+FONDOS'!E5+'[2]JUNIO+FONDOS'!E5</f>
        <v>207796.64</v>
      </c>
      <c r="H8" s="160">
        <v>0.58807100000000001</v>
      </c>
      <c r="I8" s="161">
        <f>'[2]FEBRERO+NVOS FDOS'!G5+'[2]MARZO+FONDOS'!G5+'[2]ABRIL+FONDOS '!G5+'[2]MAYO+FONDOS'!G5+'[2]JUNIO+FONDOS'!G5</f>
        <v>121749.68</v>
      </c>
      <c r="J8" s="160">
        <v>0.58807100000000001</v>
      </c>
      <c r="K8" s="161">
        <f>'[2]FEBRERO+NVOS FDOS'!H5+'[2]MARZO+FONDOS'!H5+'[2]ABRIL+FONDOS '!H5+'[2]MAYO+FONDOS'!H5+'[2]JUNIO+FONDOS'!H5</f>
        <v>49968.800000000003</v>
      </c>
      <c r="L8" s="160">
        <v>0.66826300000000005</v>
      </c>
      <c r="M8" s="161">
        <f>'[2]MARZO+FONDOS'!N5+'[2]ABRIL+FONDOS '!N5+'[2]MAYO+FONDOS'!N5+'[2]JUNIO+FONDOS'!N5</f>
        <v>381830.16</v>
      </c>
      <c r="N8" s="160">
        <v>1.407211</v>
      </c>
      <c r="O8" s="161">
        <f>'[2]FEBRERO+NVOS FDOS'!O5+'[2]MARZO+FONDOS'!O5+'[2]ABRIL+FONDOS '!O5+'[2]MAYO+FONDOS'!O5+'[2]JUNIO+FONDOS'!O5</f>
        <v>1161450.6600000001</v>
      </c>
      <c r="P8" s="162">
        <f>C8+E8+G8+I8+K8+M8+O8</f>
        <v>12285466.420000002</v>
      </c>
      <c r="Q8" s="96"/>
      <c r="R8" s="3"/>
      <c r="S8" s="3"/>
    </row>
    <row r="9" spans="1:19" s="23" customFormat="1" ht="11.4">
      <c r="A9" s="24" t="s">
        <v>23</v>
      </c>
      <c r="B9" s="163">
        <v>0.97698799999999997</v>
      </c>
      <c r="C9" s="161">
        <f>'[2]FEBRERO+NVOS FDOS'!C6+'[2]MARZO+FONDOS'!C6+'[2]ABRIL+FONDOS '!C6+'[2]MAYO+FONDOS'!C6+'[2]JUNIO+FONDOS'!C6</f>
        <v>14001012.27</v>
      </c>
      <c r="D9" s="163">
        <v>0.97698799999999997</v>
      </c>
      <c r="E9" s="161">
        <f>'[2]FEBRERO+NVOS FDOS'!D6+'[2]MARZO+FONDOS'!D6+'[2]ABRIL+FONDOS '!D6+'[2]MAYO+FONDOS'!D6+'[2]JUNIO+FONDOS'!D6</f>
        <v>3214943.0300000003</v>
      </c>
      <c r="F9" s="163">
        <v>0.97698799999999997</v>
      </c>
      <c r="G9" s="161">
        <f>'[2]FEBRERO+NVOS FDOS'!E6+'[2]MARZO+FONDOS'!E6+'[2]ABRIL+FONDOS '!E6+'[2]MAYO+FONDOS'!E6+'[2]JUNIO+FONDOS'!E6</f>
        <v>345221.63</v>
      </c>
      <c r="H9" s="163">
        <v>0.97698799999999997</v>
      </c>
      <c r="I9" s="161">
        <f>'[2]FEBRERO+NVOS FDOS'!G6+'[2]MARZO+FONDOS'!G6+'[2]ABRIL+FONDOS '!G6+'[2]MAYO+FONDOS'!G6+'[2]JUNIO+FONDOS'!G6</f>
        <v>202268.06999999998</v>
      </c>
      <c r="J9" s="163">
        <v>0.97698799999999997</v>
      </c>
      <c r="K9" s="161">
        <f>'[2]FEBRERO+NVOS FDOS'!H6+'[2]MARZO+FONDOS'!H6+'[2]ABRIL+FONDOS '!H6+'[2]MAYO+FONDOS'!H6+'[2]JUNIO+FONDOS'!H6</f>
        <v>83015.350000000006</v>
      </c>
      <c r="L9" s="160">
        <v>1.2740739999999999</v>
      </c>
      <c r="M9" s="161">
        <f>'[2]MARZO+FONDOS'!N6+'[2]ABRIL+FONDOS '!N6+'[2]MAYO+FONDOS'!N6+'[2]JUNIO+FONDOS'!N6</f>
        <v>727976.5</v>
      </c>
      <c r="N9" s="160">
        <v>2.2684229999999999</v>
      </c>
      <c r="O9" s="161">
        <f>'[2]FEBRERO+NVOS FDOS'!O6+'[2]MARZO+FONDOS'!O6+'[2]ABRIL+FONDOS '!O6+'[2]MAYO+FONDOS'!O6+'[2]JUNIO+FONDOS'!O6</f>
        <v>1872257.5</v>
      </c>
      <c r="P9" s="162">
        <f t="shared" ref="P9:P50" si="0">C9+E9+G9+I9+K9+M9+O9</f>
        <v>20446694.350000001</v>
      </c>
      <c r="Q9" s="96"/>
      <c r="R9" s="3"/>
      <c r="S9" s="3"/>
    </row>
    <row r="10" spans="1:19" s="23" customFormat="1" ht="11.4">
      <c r="A10" s="24" t="s">
        <v>24</v>
      </c>
      <c r="B10" s="163">
        <v>6.0481610000000003</v>
      </c>
      <c r="C10" s="161">
        <f>'[2]FEBRERO+NVOS FDOS'!C7+'[2]MARZO+FONDOS'!C7+'[2]ABRIL+FONDOS '!C7+'[2]MAYO+FONDOS'!C7+'[2]JUNIO+FONDOS'!C7</f>
        <v>86674923.430000007</v>
      </c>
      <c r="D10" s="163">
        <v>6.0481610000000003</v>
      </c>
      <c r="E10" s="161">
        <f>'[2]FEBRERO+NVOS FDOS'!D7+'[2]MARZO+FONDOS'!D7+'[2]ABRIL+FONDOS '!D7+'[2]MAYO+FONDOS'!D7+'[2]JUNIO+FONDOS'!D7</f>
        <v>19902489.210000001</v>
      </c>
      <c r="F10" s="163">
        <v>6.0481610000000003</v>
      </c>
      <c r="G10" s="161">
        <f>'[2]FEBRERO+NVOS FDOS'!E7+'[2]MARZO+FONDOS'!E7+'[2]ABRIL+FONDOS '!E7+'[2]MAYO+FONDOS'!E7+'[2]JUNIO+FONDOS'!E7</f>
        <v>2137135.81</v>
      </c>
      <c r="H10" s="163">
        <v>6.0481610000000003</v>
      </c>
      <c r="I10" s="161">
        <f>'[2]FEBRERO+NVOS FDOS'!G7+'[2]MARZO+FONDOS'!G7+'[2]ABRIL+FONDOS '!G7+'[2]MAYO+FONDOS'!G7+'[2]JUNIO+FONDOS'!G7</f>
        <v>1252164.5999999999</v>
      </c>
      <c r="J10" s="163">
        <v>6.0481610000000003</v>
      </c>
      <c r="K10" s="161">
        <f>'[2]FEBRERO+NVOS FDOS'!H7+'[2]MARZO+FONDOS'!H7+'[2]ABRIL+FONDOS '!H7+'[2]MAYO+FONDOS'!H7+'[2]JUNIO+FONDOS'!H7</f>
        <v>513916.44999999995</v>
      </c>
      <c r="L10" s="160">
        <v>5.4773839999999998</v>
      </c>
      <c r="M10" s="161">
        <f>'[2]MARZO+FONDOS'!N7+'[2]ABRIL+FONDOS '!N7+'[2]MAYO+FONDOS'!N7+'[2]JUNIO+FONDOS'!N7</f>
        <v>3129651.4299999997</v>
      </c>
      <c r="N10" s="160">
        <v>2.321412</v>
      </c>
      <c r="O10" s="161">
        <f>'[2]FEBRERO+NVOS FDOS'!O7+'[2]MARZO+FONDOS'!O7+'[2]ABRIL+FONDOS '!O7+'[2]MAYO+FONDOS'!O7+'[2]JUNIO+FONDOS'!O7</f>
        <v>1915992.33</v>
      </c>
      <c r="P10" s="162">
        <f t="shared" si="0"/>
        <v>115526273.26000001</v>
      </c>
      <c r="Q10" s="3"/>
      <c r="R10" s="3"/>
      <c r="S10" s="3"/>
    </row>
    <row r="11" spans="1:19" s="23" customFormat="1" ht="11.4">
      <c r="A11" s="24" t="s">
        <v>25</v>
      </c>
      <c r="B11" s="163">
        <v>0.53845699999999996</v>
      </c>
      <c r="C11" s="161">
        <f>'[2]FEBRERO+NVOS FDOS'!C8+'[2]MARZO+FONDOS'!C8+'[2]ABRIL+FONDOS '!C8+'[2]MAYO+FONDOS'!C8+'[2]JUNIO+FONDOS'!C8</f>
        <v>7716520.6899999995</v>
      </c>
      <c r="D11" s="163">
        <v>0.53845699999999996</v>
      </c>
      <c r="E11" s="161">
        <f>'[2]FEBRERO+NVOS FDOS'!D8+'[2]MARZO+FONDOS'!D8+'[2]ABRIL+FONDOS '!D8+'[2]MAYO+FONDOS'!D8+'[2]JUNIO+FONDOS'!D8</f>
        <v>1771883.17</v>
      </c>
      <c r="F11" s="163">
        <v>0.53845699999999996</v>
      </c>
      <c r="G11" s="161">
        <f>'[2]FEBRERO+NVOS FDOS'!E8+'[2]MARZO+FONDOS'!E8+'[2]ABRIL+FONDOS '!E8+'[2]MAYO+FONDOS'!E8+'[2]JUNIO+FONDOS'!E8</f>
        <v>190265.38999999998</v>
      </c>
      <c r="H11" s="163">
        <v>0.53845699999999996</v>
      </c>
      <c r="I11" s="161">
        <f>'[2]FEBRERO+NVOS FDOS'!G8+'[2]MARZO+FONDOS'!G8+'[2]ABRIL+FONDOS '!G8+'[2]MAYO+FONDOS'!G8+'[2]JUNIO+FONDOS'!G8</f>
        <v>111477.99</v>
      </c>
      <c r="J11" s="163">
        <v>0.53845699999999996</v>
      </c>
      <c r="K11" s="161">
        <f>'[2]FEBRERO+NVOS FDOS'!H8+'[2]MARZO+FONDOS'!H8+'[2]ABRIL+FONDOS '!H8+'[2]MAYO+FONDOS'!H8+'[2]JUNIO+FONDOS'!H8</f>
        <v>45753.05</v>
      </c>
      <c r="L11" s="160">
        <v>0.80085200000000001</v>
      </c>
      <c r="M11" s="161">
        <f>'[2]MARZO+FONDOS'!N8+'[2]ABRIL+FONDOS '!N8+'[2]MAYO+FONDOS'!N8+'[2]JUNIO+FONDOS'!N8</f>
        <v>457588.57999999996</v>
      </c>
      <c r="N11" s="160">
        <v>1.9981910000000001</v>
      </c>
      <c r="O11" s="161">
        <f>'[2]FEBRERO+NVOS FDOS'!O8+'[2]MARZO+FONDOS'!O8+'[2]ABRIL+FONDOS '!O8+'[2]MAYO+FONDOS'!O8+'[2]JUNIO+FONDOS'!O8</f>
        <v>1649219.77</v>
      </c>
      <c r="P11" s="162">
        <f t="shared" si="0"/>
        <v>11942708.640000001</v>
      </c>
      <c r="Q11" s="96"/>
      <c r="R11" s="3"/>
      <c r="S11" s="3"/>
    </row>
    <row r="12" spans="1:19" s="23" customFormat="1" ht="11.4">
      <c r="A12" s="24" t="s">
        <v>26</v>
      </c>
      <c r="B12" s="163">
        <v>0.42217900000000003</v>
      </c>
      <c r="C12" s="161">
        <f>'[2]FEBRERO+NVOS FDOS'!C9+'[2]MARZO+FONDOS'!C9+'[2]ABRIL+FONDOS '!C9+'[2]MAYO+FONDOS'!C9+'[2]JUNIO+FONDOS'!C9</f>
        <v>6050154.1200000001</v>
      </c>
      <c r="D12" s="163">
        <v>0.42217900000000003</v>
      </c>
      <c r="E12" s="161">
        <f>'[2]FEBRERO+NVOS FDOS'!D9+'[2]MARZO+FONDOS'!D9+'[2]ABRIL+FONDOS '!D9+'[2]MAYO+FONDOS'!D9+'[2]JUNIO+FONDOS'!D9</f>
        <v>1389250.89</v>
      </c>
      <c r="F12" s="163">
        <v>0.42217900000000003</v>
      </c>
      <c r="G12" s="161">
        <f>'[2]FEBRERO+NVOS FDOS'!E9+'[2]MARZO+FONDOS'!E9+'[2]ABRIL+FONDOS '!E9+'[2]MAYO+FONDOS'!E9+'[2]JUNIO+FONDOS'!E9</f>
        <v>149178.21</v>
      </c>
      <c r="H12" s="163">
        <v>0.42217900000000003</v>
      </c>
      <c r="I12" s="161">
        <f>'[2]FEBRERO+NVOS FDOS'!G9+'[2]MARZO+FONDOS'!G9+'[2]ABRIL+FONDOS '!G9+'[2]MAYO+FONDOS'!G9+'[2]JUNIO+FONDOS'!G9</f>
        <v>87404.689999999988</v>
      </c>
      <c r="J12" s="163">
        <v>0.42217900000000003</v>
      </c>
      <c r="K12" s="161">
        <f>'[2]FEBRERO+NVOS FDOS'!H9+'[2]MARZO+FONDOS'!H9+'[2]ABRIL+FONDOS '!H9+'[2]MAYO+FONDOS'!H9+'[2]JUNIO+FONDOS'!H9</f>
        <v>35872.85</v>
      </c>
      <c r="L12" s="160">
        <v>0.58488099999999998</v>
      </c>
      <c r="M12" s="161">
        <f>'[2]MARZO+FONDOS'!N9+'[2]ABRIL+FONDOS '!N9+'[2]MAYO+FONDOS'!N9+'[2]JUNIO+FONDOS'!N9</f>
        <v>334187.48</v>
      </c>
      <c r="N12" s="160">
        <v>1.649403</v>
      </c>
      <c r="O12" s="161">
        <f>'[2]FEBRERO+NVOS FDOS'!O9+'[2]MARZO+FONDOS'!O9+'[2]ABRIL+FONDOS '!O9+'[2]MAYO+FONDOS'!O9+'[2]JUNIO+FONDOS'!O9</f>
        <v>1361345.36</v>
      </c>
      <c r="P12" s="162">
        <f t="shared" si="0"/>
        <v>9407393.5999999996</v>
      </c>
      <c r="Q12" s="96"/>
      <c r="R12" s="3"/>
      <c r="S12" s="3"/>
    </row>
    <row r="13" spans="1:19" s="23" customFormat="1" ht="11.4">
      <c r="A13" s="24" t="s">
        <v>27</v>
      </c>
      <c r="B13" s="163">
        <v>0.49268099999999998</v>
      </c>
      <c r="C13" s="161">
        <f>'[2]FEBRERO+NVOS FDOS'!C10+'[2]MARZO+FONDOS'!C10+'[2]ABRIL+FONDOS '!C10+'[2]MAYO+FONDOS'!C10+'[2]JUNIO+FONDOS'!C10</f>
        <v>7060515.1699999999</v>
      </c>
      <c r="D13" s="163">
        <v>0.49268099999999998</v>
      </c>
      <c r="E13" s="161">
        <f>'[2]FEBRERO+NVOS FDOS'!D10+'[2]MARZO+FONDOS'!D10+'[2]ABRIL+FONDOS '!D10+'[2]MAYO+FONDOS'!D10+'[2]JUNIO+FONDOS'!D10</f>
        <v>1621249.55</v>
      </c>
      <c r="F13" s="163">
        <v>0.49268099999999998</v>
      </c>
      <c r="G13" s="161">
        <f>'[2]FEBRERO+NVOS FDOS'!E10+'[2]MARZO+FONDOS'!E10+'[2]ABRIL+FONDOS '!E10+'[2]MAYO+FONDOS'!E10+'[2]JUNIO+FONDOS'!E10</f>
        <v>174090.30999999997</v>
      </c>
      <c r="H13" s="163">
        <v>0.49268099999999998</v>
      </c>
      <c r="I13" s="161">
        <f>'[2]FEBRERO+NVOS FDOS'!G10+'[2]MARZO+FONDOS'!G10+'[2]ABRIL+FONDOS '!G10+'[2]MAYO+FONDOS'!G10+'[2]JUNIO+FONDOS'!G10</f>
        <v>102000.87</v>
      </c>
      <c r="J13" s="163">
        <v>0.49268099999999998</v>
      </c>
      <c r="K13" s="161">
        <f>'[2]FEBRERO+NVOS FDOS'!H10+'[2]MARZO+FONDOS'!H10+'[2]ABRIL+FONDOS '!H10+'[2]MAYO+FONDOS'!H10+'[2]JUNIO+FONDOS'!H10</f>
        <v>41863.450000000004</v>
      </c>
      <c r="L13" s="160">
        <v>0.79451000000000005</v>
      </c>
      <c r="M13" s="161">
        <f>'[2]MARZO+FONDOS'!N10+'[2]ABRIL+FONDOS '!N10+'[2]MAYO+FONDOS'!N10+'[2]JUNIO+FONDOS'!N10</f>
        <v>453964.63</v>
      </c>
      <c r="N13" s="160">
        <v>2.1017939999999999</v>
      </c>
      <c r="O13" s="161">
        <f>'[2]FEBRERO+NVOS FDOS'!O10+'[2]MARZO+FONDOS'!O10+'[2]ABRIL+FONDOS '!O10+'[2]MAYO+FONDOS'!O10+'[2]JUNIO+FONDOS'!O10</f>
        <v>1734729.21</v>
      </c>
      <c r="P13" s="162">
        <f t="shared" si="0"/>
        <v>11188413.190000001</v>
      </c>
      <c r="Q13" s="96"/>
      <c r="R13" s="3"/>
      <c r="S13" s="3"/>
    </row>
    <row r="14" spans="1:19" s="23" customFormat="1" ht="11.4">
      <c r="A14" s="24" t="s">
        <v>28</v>
      </c>
      <c r="B14" s="163">
        <v>0.70394699999999999</v>
      </c>
      <c r="C14" s="161">
        <f>'[2]FEBRERO+NVOS FDOS'!C11+'[2]MARZO+FONDOS'!C11+'[2]ABRIL+FONDOS '!C11+'[2]MAYO+FONDOS'!C11+'[2]JUNIO+FONDOS'!C11</f>
        <v>10088137.369999999</v>
      </c>
      <c r="D14" s="163">
        <v>0.70394699999999999</v>
      </c>
      <c r="E14" s="161">
        <f>'[2]FEBRERO+NVOS FDOS'!D11+'[2]MARZO+FONDOS'!D11+'[2]ABRIL+FONDOS '!D11+'[2]MAYO+FONDOS'!D11+'[2]JUNIO+FONDOS'!D11</f>
        <v>2316455.79</v>
      </c>
      <c r="F14" s="163">
        <v>0.70394699999999999</v>
      </c>
      <c r="G14" s="161">
        <f>'[2]FEBRERO+NVOS FDOS'!E11+'[2]MARZO+FONDOS'!E11+'[2]ABRIL+FONDOS '!E11+'[2]MAYO+FONDOS'!E11+'[2]JUNIO+FONDOS'!E11</f>
        <v>248741.77000000002</v>
      </c>
      <c r="H14" s="163">
        <v>0.70394699999999999</v>
      </c>
      <c r="I14" s="161">
        <f>'[2]FEBRERO+NVOS FDOS'!G11+'[2]MARZO+FONDOS'!G11+'[2]ABRIL+FONDOS '!G11+'[2]MAYO+FONDOS'!G11+'[2]JUNIO+FONDOS'!G11</f>
        <v>145739.75</v>
      </c>
      <c r="J14" s="163">
        <v>0.70394699999999999</v>
      </c>
      <c r="K14" s="161">
        <f>'[2]FEBRERO+NVOS FDOS'!H11+'[2]MARZO+FONDOS'!H11+'[2]ABRIL+FONDOS '!H11+'[2]MAYO+FONDOS'!H11+'[2]JUNIO+FONDOS'!H11</f>
        <v>59814.85</v>
      </c>
      <c r="L14" s="160">
        <v>0.91567699999999996</v>
      </c>
      <c r="M14" s="161">
        <f>'[2]MARZO+FONDOS'!N11+'[2]ABRIL+FONDOS '!N11+'[2]MAYO+FONDOS'!N11+'[2]JUNIO+FONDOS'!N11</f>
        <v>523197.12</v>
      </c>
      <c r="N14" s="160">
        <v>1.9836560000000001</v>
      </c>
      <c r="O14" s="161">
        <f>'[2]FEBRERO+NVOS FDOS'!O11+'[2]MARZO+FONDOS'!O11+'[2]ABRIL+FONDOS '!O11+'[2]MAYO+FONDOS'!O11+'[2]JUNIO+FONDOS'!O11</f>
        <v>1637224.07</v>
      </c>
      <c r="P14" s="162">
        <f t="shared" si="0"/>
        <v>15019310.719999999</v>
      </c>
      <c r="Q14" s="3"/>
      <c r="R14" s="3"/>
      <c r="S14" s="3"/>
    </row>
    <row r="15" spans="1:19" s="23" customFormat="1" ht="11.4">
      <c r="A15" s="24" t="s">
        <v>29</v>
      </c>
      <c r="B15" s="163">
        <v>0.42116100000000001</v>
      </c>
      <c r="C15" s="161">
        <f>'[2]FEBRERO+NVOS FDOS'!C12+'[2]MARZO+FONDOS'!C12+'[2]ABRIL+FONDOS '!C12+'[2]MAYO+FONDOS'!C12+'[2]JUNIO+FONDOS'!C12</f>
        <v>6035571.9600000009</v>
      </c>
      <c r="D15" s="163">
        <v>0.42116100000000001</v>
      </c>
      <c r="E15" s="161">
        <f>'[2]FEBRERO+NVOS FDOS'!D12+'[2]MARZO+FONDOS'!D12+'[2]ABRIL+FONDOS '!D12+'[2]MAYO+FONDOS'!D12+'[2]JUNIO+FONDOS'!D12</f>
        <v>1385900.98</v>
      </c>
      <c r="F15" s="163">
        <v>0.42116100000000001</v>
      </c>
      <c r="G15" s="161">
        <f>'[2]FEBRERO+NVOS FDOS'!E12+'[2]MARZO+FONDOS'!E12+'[2]ABRIL+FONDOS '!E12+'[2]MAYO+FONDOS'!E12+'[2]JUNIO+FONDOS'!E12</f>
        <v>148818.5</v>
      </c>
      <c r="H15" s="163">
        <v>0.42116100000000001</v>
      </c>
      <c r="I15" s="161">
        <f>'[2]FEBRERO+NVOS FDOS'!G12+'[2]MARZO+FONDOS'!G12+'[2]ABRIL+FONDOS '!G12+'[2]MAYO+FONDOS'!G12+'[2]JUNIO+FONDOS'!G12</f>
        <v>87193.94</v>
      </c>
      <c r="J15" s="163">
        <v>0.42116100000000001</v>
      </c>
      <c r="K15" s="161">
        <f>'[2]FEBRERO+NVOS FDOS'!H12+'[2]MARZO+FONDOS'!H12+'[2]ABRIL+FONDOS '!H12+'[2]MAYO+FONDOS'!H12+'[2]JUNIO+FONDOS'!H12</f>
        <v>35786.350000000006</v>
      </c>
      <c r="L15" s="160">
        <v>1.047207</v>
      </c>
      <c r="M15" s="161">
        <f>'[2]MARZO+FONDOS'!N12+'[2]ABRIL+FONDOS '!N12+'[2]MAYO+FONDOS'!N12+'[2]JUNIO+FONDOS'!N12</f>
        <v>598350.12</v>
      </c>
      <c r="N15" s="160">
        <v>3.2073700000000001</v>
      </c>
      <c r="O15" s="161">
        <f>'[2]FEBRERO+NVOS FDOS'!O12+'[2]MARZO+FONDOS'!O12+'[2]ABRIL+FONDOS '!O12+'[2]MAYO+FONDOS'!O12+'[2]JUNIO+FONDOS'!O12</f>
        <v>2647223.4399999995</v>
      </c>
      <c r="P15" s="162">
        <f t="shared" si="0"/>
        <v>10938845.290000001</v>
      </c>
      <c r="Q15" s="96"/>
      <c r="R15" s="3"/>
      <c r="S15" s="3"/>
    </row>
    <row r="16" spans="1:19" s="23" customFormat="1" ht="11.4">
      <c r="A16" s="24" t="s">
        <v>30</v>
      </c>
      <c r="B16" s="163">
        <v>5.946466</v>
      </c>
      <c r="C16" s="161">
        <f>'[2]FEBRERO+NVOS FDOS'!C13+'[2]MARZO+FONDOS'!C13+'[2]ABRIL+FONDOS '!C13+'[2]MAYO+FONDOS'!C13+'[2]JUNIO+FONDOS'!C13</f>
        <v>85217565.420000002</v>
      </c>
      <c r="D16" s="163">
        <v>5.946466</v>
      </c>
      <c r="E16" s="161">
        <f>'[2]FEBRERO+NVOS FDOS'!D13+'[2]MARZO+FONDOS'!D13+'[2]ABRIL+FONDOS '!D13+'[2]MAYO+FONDOS'!D13+'[2]JUNIO+FONDOS'!D13</f>
        <v>19567844.719999999</v>
      </c>
      <c r="F16" s="163">
        <v>5.946466</v>
      </c>
      <c r="G16" s="161">
        <f>'[2]FEBRERO+NVOS FDOS'!E13+'[2]MARZO+FONDOS'!E13+'[2]ABRIL+FONDOS '!E13+'[2]MAYO+FONDOS'!E13+'[2]JUNIO+FONDOS'!E13</f>
        <v>2101201.56</v>
      </c>
      <c r="H16" s="163">
        <v>5.946466</v>
      </c>
      <c r="I16" s="161">
        <f>'[2]FEBRERO+NVOS FDOS'!G13+'[2]MARZO+FONDOS'!G13+'[2]ABRIL+FONDOS '!G13+'[2]MAYO+FONDOS'!G13+'[2]JUNIO+FONDOS'!G13</f>
        <v>1231110.46</v>
      </c>
      <c r="J16" s="163">
        <v>5.946466</v>
      </c>
      <c r="K16" s="161">
        <f>'[2]FEBRERO+NVOS FDOS'!H13+'[2]MARZO+FONDOS'!H13+'[2]ABRIL+FONDOS '!H13+'[2]MAYO+FONDOS'!H13+'[2]JUNIO+FONDOS'!H13</f>
        <v>505275.4</v>
      </c>
      <c r="L16" s="160">
        <v>4.9539600000000004</v>
      </c>
      <c r="M16" s="161">
        <f>'[2]MARZO+FONDOS'!N13+'[2]ABRIL+FONDOS '!N13+'[2]MAYO+FONDOS'!N13+'[2]JUNIO+FONDOS'!N13</f>
        <v>2830579.08</v>
      </c>
      <c r="N16" s="160">
        <v>2.3319719999999999</v>
      </c>
      <c r="O16" s="161">
        <f>'[2]FEBRERO+NVOS FDOS'!O13+'[2]MARZO+FONDOS'!O13+'[2]ABRIL+FONDOS '!O13+'[2]MAYO+FONDOS'!O13+'[2]JUNIO+FONDOS'!O13</f>
        <v>1924708.06</v>
      </c>
      <c r="P16" s="162">
        <f t="shared" si="0"/>
        <v>113378284.7</v>
      </c>
      <c r="Q16" s="96"/>
      <c r="R16" s="3"/>
      <c r="S16" s="3"/>
    </row>
    <row r="17" spans="1:19" s="23" customFormat="1" ht="11.4">
      <c r="A17" s="24" t="s">
        <v>31</v>
      </c>
      <c r="B17" s="163">
        <v>0.36839300000000003</v>
      </c>
      <c r="C17" s="161">
        <f>'[2]FEBRERO+NVOS FDOS'!C14+'[2]MARZO+FONDOS'!C14+'[2]ABRIL+FONDOS '!C14+'[2]MAYO+FONDOS'!C14+'[2]JUNIO+FONDOS'!C14</f>
        <v>5279365.97</v>
      </c>
      <c r="D17" s="163">
        <v>0.36839300000000003</v>
      </c>
      <c r="E17" s="161">
        <f>'[2]FEBRERO+NVOS FDOS'!D14+'[2]MARZO+FONDOS'!D14+'[2]ABRIL+FONDOS '!D14+'[2]MAYO+FONDOS'!D14+'[2]JUNIO+FONDOS'!D14</f>
        <v>1212259.02</v>
      </c>
      <c r="F17" s="163">
        <v>0.36839300000000003</v>
      </c>
      <c r="G17" s="161">
        <f>'[2]FEBRERO+NVOS FDOS'!E14+'[2]MARZO+FONDOS'!E14+'[2]ABRIL+FONDOS '!E14+'[2]MAYO+FONDOS'!E14+'[2]JUNIO+FONDOS'!E14</f>
        <v>130172.76999999999</v>
      </c>
      <c r="H17" s="163">
        <v>0.36839300000000003</v>
      </c>
      <c r="I17" s="161">
        <f>'[2]FEBRERO+NVOS FDOS'!G14+'[2]MARZO+FONDOS'!G14+'[2]ABRIL+FONDOS '!G14+'[2]MAYO+FONDOS'!G14+'[2]JUNIO+FONDOS'!G14</f>
        <v>76269.25</v>
      </c>
      <c r="J17" s="163">
        <v>0.36839300000000003</v>
      </c>
      <c r="K17" s="161">
        <f>'[2]FEBRERO+NVOS FDOS'!H14+'[2]MARZO+FONDOS'!H14+'[2]ABRIL+FONDOS '!H14+'[2]MAYO+FONDOS'!H14+'[2]JUNIO+FONDOS'!H14</f>
        <v>31302.600000000002</v>
      </c>
      <c r="L17" s="160">
        <v>0.95521100000000003</v>
      </c>
      <c r="M17" s="161">
        <f>'[2]MARZO+FONDOS'!N14+'[2]ABRIL+FONDOS '!N14+'[2]MAYO+FONDOS'!N14+'[2]JUNIO+FONDOS'!N14</f>
        <v>545785.19999999995</v>
      </c>
      <c r="N17" s="160">
        <v>3.0527160000000002</v>
      </c>
      <c r="O17" s="161">
        <f>'[2]FEBRERO+NVOS FDOS'!O14+'[2]MARZO+FONDOS'!O14+'[2]ABRIL+FONDOS '!O14+'[2]MAYO+FONDOS'!O14+'[2]JUNIO+FONDOS'!O14</f>
        <v>2519577.12</v>
      </c>
      <c r="P17" s="162">
        <f t="shared" si="0"/>
        <v>9794731.9299999997</v>
      </c>
      <c r="Q17" s="96"/>
      <c r="R17" s="3"/>
      <c r="S17" s="3"/>
    </row>
    <row r="18" spans="1:19" s="23" customFormat="1" ht="11.4">
      <c r="A18" s="24" t="s">
        <v>32</v>
      </c>
      <c r="B18" s="163">
        <v>0.53335900000000003</v>
      </c>
      <c r="C18" s="161">
        <f>'[2]FEBRERO+NVOS FDOS'!C15+'[2]MARZO+FONDOS'!C15+'[2]ABRIL+FONDOS '!C15+'[2]MAYO+FONDOS'!C15+'[2]JUNIO+FONDOS'!C15</f>
        <v>7643459.4000000004</v>
      </c>
      <c r="D18" s="163">
        <v>0.53335900000000003</v>
      </c>
      <c r="E18" s="161">
        <f>'[2]FEBRERO+NVOS FDOS'!D15+'[2]MARZO+FONDOS'!D15+'[2]ABRIL+FONDOS '!D15+'[2]MAYO+FONDOS'!D15+'[2]JUNIO+FONDOS'!D15</f>
        <v>1755107.3299999998</v>
      </c>
      <c r="F18" s="163">
        <v>0.53335900000000003</v>
      </c>
      <c r="G18" s="161">
        <f>'[2]FEBRERO+NVOS FDOS'!E15+'[2]MARZO+FONDOS'!E15+'[2]ABRIL+FONDOS '!E15+'[2]MAYO+FONDOS'!E15+'[2]JUNIO+FONDOS'!E15</f>
        <v>188464</v>
      </c>
      <c r="H18" s="163">
        <v>0.53335900000000003</v>
      </c>
      <c r="I18" s="161">
        <f>'[2]FEBRERO+NVOS FDOS'!G15+'[2]MARZO+FONDOS'!G15+'[2]ABRIL+FONDOS '!G15+'[2]MAYO+FONDOS'!G15+'[2]JUNIO+FONDOS'!G15</f>
        <v>110422.54</v>
      </c>
      <c r="J18" s="163">
        <v>0.53335900000000003</v>
      </c>
      <c r="K18" s="161">
        <f>'[2]FEBRERO+NVOS FDOS'!H15+'[2]MARZO+FONDOS'!H15+'[2]ABRIL+FONDOS '!H15+'[2]MAYO+FONDOS'!H15+'[2]JUNIO+FONDOS'!H15</f>
        <v>45319.899999999994</v>
      </c>
      <c r="L18" s="160">
        <v>0.69936100000000001</v>
      </c>
      <c r="M18" s="161">
        <f>'[2]MARZO+FONDOS'!N15+'[2]ABRIL+FONDOS '!N15+'[2]MAYO+FONDOS'!N15+'[2]JUNIO+FONDOS'!N15</f>
        <v>399598.73000000004</v>
      </c>
      <c r="N18" s="160">
        <v>1.708429</v>
      </c>
      <c r="O18" s="161">
        <f>'[2]FEBRERO+NVOS FDOS'!O15+'[2]MARZO+FONDOS'!O15+'[2]ABRIL+FONDOS '!O15+'[2]MAYO+FONDOS'!O15+'[2]JUNIO+FONDOS'!O15</f>
        <v>1410062.87</v>
      </c>
      <c r="P18" s="162">
        <f t="shared" si="0"/>
        <v>11552434.77</v>
      </c>
      <c r="Q18" s="3"/>
      <c r="R18" s="3"/>
      <c r="S18" s="3"/>
    </row>
    <row r="19" spans="1:19" s="23" customFormat="1" ht="11.4">
      <c r="A19" s="24" t="s">
        <v>33</v>
      </c>
      <c r="B19" s="163">
        <v>1.3101910000000001</v>
      </c>
      <c r="C19" s="161">
        <f>'[2]FEBRERO+NVOS FDOS'!C16+'[2]MARZO+FONDOS'!C16+'[2]ABRIL+FONDOS '!C16+'[2]MAYO+FONDOS'!C16+'[2]JUNIO+FONDOS'!C16</f>
        <v>18776062.710000001</v>
      </c>
      <c r="D19" s="163">
        <v>1.3101910000000001</v>
      </c>
      <c r="E19" s="161">
        <f>'[2]FEBRERO+NVOS FDOS'!D16+'[2]MARZO+FONDOS'!D16+'[2]ABRIL+FONDOS '!D16+'[2]MAYO+FONDOS'!D16+'[2]JUNIO+FONDOS'!D16</f>
        <v>4311403.47</v>
      </c>
      <c r="F19" s="163">
        <v>1.3101910000000001</v>
      </c>
      <c r="G19" s="161">
        <f>'[2]FEBRERO+NVOS FDOS'!E16+'[2]MARZO+FONDOS'!E16+'[2]ABRIL+FONDOS '!E16+'[2]MAYO+FONDOS'!E16+'[2]JUNIO+FONDOS'!E16</f>
        <v>462959.91000000003</v>
      </c>
      <c r="H19" s="163">
        <v>1.3101910000000001</v>
      </c>
      <c r="I19" s="161">
        <f>'[2]FEBRERO+NVOS FDOS'!G16+'[2]MARZO+FONDOS'!G16+'[2]ABRIL+FONDOS '!G16+'[2]MAYO+FONDOS'!G16+'[2]JUNIO+FONDOS'!G16</f>
        <v>271251.84000000003</v>
      </c>
      <c r="J19" s="163">
        <v>1.3101910000000001</v>
      </c>
      <c r="K19" s="161">
        <f>'[2]FEBRERO+NVOS FDOS'!H16+'[2]MARZO+FONDOS'!H16+'[2]ABRIL+FONDOS '!H16+'[2]MAYO+FONDOS'!H16+'[2]JUNIO+FONDOS'!H16</f>
        <v>111327.85</v>
      </c>
      <c r="L19" s="160">
        <v>1.6196740000000001</v>
      </c>
      <c r="M19" s="161">
        <f>'[2]MARZO+FONDOS'!N16+'[2]ABRIL+FONDOS '!N16+'[2]MAYO+FONDOS'!N16+'[2]JUNIO+FONDOS'!N16</f>
        <v>925444.13</v>
      </c>
      <c r="N19" s="160">
        <v>2.4323619999999999</v>
      </c>
      <c r="O19" s="161">
        <f>'[2]FEBRERO+NVOS FDOS'!O16+'[2]MARZO+FONDOS'!O16+'[2]ABRIL+FONDOS '!O16+'[2]MAYO+FONDOS'!O16+'[2]JUNIO+FONDOS'!O16</f>
        <v>2007565.5899999999</v>
      </c>
      <c r="P19" s="162">
        <f t="shared" si="0"/>
        <v>26866015.5</v>
      </c>
      <c r="Q19" s="96"/>
      <c r="R19" s="3"/>
      <c r="S19" s="3"/>
    </row>
    <row r="20" spans="1:19" s="23" customFormat="1" ht="11.4">
      <c r="A20" s="24" t="s">
        <v>34</v>
      </c>
      <c r="B20" s="163">
        <v>0.67193700000000001</v>
      </c>
      <c r="C20" s="161">
        <f>'[2]FEBRERO+NVOS FDOS'!C17+'[2]MARZO+FONDOS'!C17+'[2]ABRIL+FONDOS '!C17+'[2]MAYO+FONDOS'!C17+'[2]JUNIO+FONDOS'!C17</f>
        <v>9629402.2100000009</v>
      </c>
      <c r="D20" s="163">
        <v>0.67193700000000001</v>
      </c>
      <c r="E20" s="161">
        <f>'[2]FEBRERO+NVOS FDOS'!D17+'[2]MARZO+FONDOS'!D17+'[2]ABRIL+FONDOS '!D17+'[2]MAYO+FONDOS'!D17+'[2]JUNIO+FONDOS'!D17</f>
        <v>2211121.5099999998</v>
      </c>
      <c r="F20" s="163">
        <v>0.67193700000000001</v>
      </c>
      <c r="G20" s="161">
        <f>'[2]FEBRERO+NVOS FDOS'!E17+'[2]MARZO+FONDOS'!E17+'[2]ABRIL+FONDOS '!E17+'[2]MAYO+FONDOS'!E17+'[2]JUNIO+FONDOS'!E17</f>
        <v>237430.95999999996</v>
      </c>
      <c r="H20" s="163">
        <v>0.67193700000000001</v>
      </c>
      <c r="I20" s="161">
        <f>'[2]FEBRERO+NVOS FDOS'!G17+'[2]MARZO+FONDOS'!G17+'[2]ABRIL+FONDOS '!G17+'[2]MAYO+FONDOS'!G17+'[2]JUNIO+FONDOS'!G17</f>
        <v>139112.65</v>
      </c>
      <c r="J20" s="163">
        <v>0.67193700000000001</v>
      </c>
      <c r="K20" s="161">
        <f>'[2]FEBRERO+NVOS FDOS'!H17+'[2]MARZO+FONDOS'!H17+'[2]ABRIL+FONDOS '!H17+'[2]MAYO+FONDOS'!H17+'[2]JUNIO+FONDOS'!H17</f>
        <v>57094.95</v>
      </c>
      <c r="L20" s="160">
        <v>0.89588400000000001</v>
      </c>
      <c r="M20" s="161">
        <f>'[2]MARZO+FONDOS'!N17+'[2]ABRIL+FONDOS '!N17+'[2]MAYO+FONDOS'!N17+'[2]JUNIO+FONDOS'!N17</f>
        <v>511887.69000000006</v>
      </c>
      <c r="N20" s="160">
        <v>1.931376</v>
      </c>
      <c r="O20" s="161">
        <f>'[2]FEBRERO+NVOS FDOS'!O17+'[2]MARZO+FONDOS'!O17+'[2]ABRIL+FONDOS '!O17+'[2]MAYO+FONDOS'!O17+'[2]JUNIO+FONDOS'!O17</f>
        <v>1594073.61</v>
      </c>
      <c r="P20" s="162">
        <f t="shared" si="0"/>
        <v>14380123.579999998</v>
      </c>
      <c r="Q20" s="96"/>
      <c r="R20" s="3"/>
      <c r="S20" s="3"/>
    </row>
    <row r="21" spans="1:19" s="23" customFormat="1" ht="11.4">
      <c r="A21" s="24" t="s">
        <v>35</v>
      </c>
      <c r="B21" s="163">
        <v>0.443411</v>
      </c>
      <c r="C21" s="161">
        <f>'[2]FEBRERO+NVOS FDOS'!C18+'[2]MARZO+FONDOS'!C18+'[2]ABRIL+FONDOS '!C18+'[2]MAYO+FONDOS'!C18+'[2]JUNIO+FONDOS'!C18</f>
        <v>6354437.1299999999</v>
      </c>
      <c r="D21" s="163">
        <v>0.443411</v>
      </c>
      <c r="E21" s="161">
        <f>'[2]FEBRERO+NVOS FDOS'!D18+'[2]MARZO+FONDOS'!D18+'[2]ABRIL+FONDOS '!D18+'[2]MAYO+FONDOS'!D18+'[2]JUNIO+FONDOS'!D18</f>
        <v>1459118.34</v>
      </c>
      <c r="F21" s="163">
        <v>0.443411</v>
      </c>
      <c r="G21" s="161">
        <f>'[2]FEBRERO+NVOS FDOS'!E18+'[2]MARZO+FONDOS'!E18+'[2]ABRIL+FONDOS '!E18+'[2]MAYO+FONDOS'!E18+'[2]JUNIO+FONDOS'!E18</f>
        <v>156680.61000000002</v>
      </c>
      <c r="H21" s="163">
        <v>0.443411</v>
      </c>
      <c r="I21" s="161">
        <f>'[2]FEBRERO+NVOS FDOS'!G18+'[2]MARZO+FONDOS'!G18+'[2]ABRIL+FONDOS '!G18+'[2]MAYO+FONDOS'!G18+'[2]JUNIO+FONDOS'!G18</f>
        <v>91800.4</v>
      </c>
      <c r="J21" s="163">
        <v>0.443411</v>
      </c>
      <c r="K21" s="161">
        <f>'[2]FEBRERO+NVOS FDOS'!H18+'[2]MARZO+FONDOS'!H18+'[2]ABRIL+FONDOS '!H18+'[2]MAYO+FONDOS'!H18+'[2]JUNIO+FONDOS'!H18</f>
        <v>37676.950000000004</v>
      </c>
      <c r="L21" s="160">
        <v>0.90909700000000004</v>
      </c>
      <c r="M21" s="161">
        <f>'[2]MARZO+FONDOS'!N18+'[2]ABRIL+FONDOS '!N18+'[2]MAYO+FONDOS'!N18+'[2]JUNIO+FONDOS'!N18</f>
        <v>519437</v>
      </c>
      <c r="N21" s="160">
        <v>2.7293759999999998</v>
      </c>
      <c r="O21" s="161">
        <f>'[2]FEBRERO+NVOS FDOS'!O18+'[2]MARZO+FONDOS'!O18+'[2]ABRIL+FONDOS '!O18+'[2]MAYO+FONDOS'!O18+'[2]JUNIO+FONDOS'!O18</f>
        <v>2252708.0299999998</v>
      </c>
      <c r="P21" s="162">
        <f t="shared" si="0"/>
        <v>10871858.459999999</v>
      </c>
      <c r="Q21" s="96"/>
      <c r="R21" s="3"/>
      <c r="S21" s="3"/>
    </row>
    <row r="22" spans="1:19" s="23" customFormat="1" ht="11.4">
      <c r="A22" s="24" t="s">
        <v>36</v>
      </c>
      <c r="B22" s="163">
        <v>0.69518000000000002</v>
      </c>
      <c r="C22" s="161">
        <f>'[2]FEBRERO+NVOS FDOS'!C19+'[2]MARZO+FONDOS'!C19+'[2]ABRIL+FONDOS '!C19+'[2]MAYO+FONDOS'!C19+'[2]JUNIO+FONDOS'!C19</f>
        <v>9962482.8200000003</v>
      </c>
      <c r="D22" s="163">
        <v>0.69518000000000002</v>
      </c>
      <c r="E22" s="161">
        <f>'[2]FEBRERO+NVOS FDOS'!D19+'[2]MARZO+FONDOS'!D19+'[2]ABRIL+FONDOS '!D19+'[2]MAYO+FONDOS'!D19+'[2]JUNIO+FONDOS'!D19</f>
        <v>2287606.5099999998</v>
      </c>
      <c r="F22" s="163">
        <v>0.69518000000000002</v>
      </c>
      <c r="G22" s="161">
        <f>'[2]FEBRERO+NVOS FDOS'!E19+'[2]MARZO+FONDOS'!E19+'[2]ABRIL+FONDOS '!E19+'[2]MAYO+FONDOS'!E19+'[2]JUNIO+FONDOS'!E19</f>
        <v>245643.94999999998</v>
      </c>
      <c r="H22" s="163">
        <v>0.69518000000000002</v>
      </c>
      <c r="I22" s="161">
        <f>'[2]FEBRERO+NVOS FDOS'!G19+'[2]MARZO+FONDOS'!G19+'[2]ABRIL+FONDOS '!G19+'[2]MAYO+FONDOS'!G19+'[2]JUNIO+FONDOS'!G19</f>
        <v>143924.70000000001</v>
      </c>
      <c r="J22" s="163">
        <v>0.69518000000000002</v>
      </c>
      <c r="K22" s="161">
        <f>'[2]FEBRERO+NVOS FDOS'!H19+'[2]MARZO+FONDOS'!H19+'[2]ABRIL+FONDOS '!H19+'[2]MAYO+FONDOS'!H19+'[2]JUNIO+FONDOS'!H19</f>
        <v>59069.95</v>
      </c>
      <c r="L22" s="160">
        <v>0.96588700000000005</v>
      </c>
      <c r="M22" s="161">
        <f>'[2]MARZO+FONDOS'!N19+'[2]ABRIL+FONDOS '!N19+'[2]MAYO+FONDOS'!N19+'[2]JUNIO+FONDOS'!N19</f>
        <v>551885.39999999991</v>
      </c>
      <c r="N22" s="160">
        <v>2.1757</v>
      </c>
      <c r="O22" s="161">
        <f>'[2]FEBRERO+NVOS FDOS'!O19+'[2]MARZO+FONDOS'!O19+'[2]ABRIL+FONDOS '!O19+'[2]MAYO+FONDOS'!O19+'[2]JUNIO+FONDOS'!O19</f>
        <v>1795727.99</v>
      </c>
      <c r="P22" s="162">
        <f t="shared" si="0"/>
        <v>15046341.319999998</v>
      </c>
      <c r="Q22" s="96"/>
      <c r="R22" s="3"/>
      <c r="S22" s="3"/>
    </row>
    <row r="23" spans="1:19" s="23" customFormat="1" ht="11.4">
      <c r="A23" s="24" t="s">
        <v>37</v>
      </c>
      <c r="B23" s="163">
        <v>0.808195</v>
      </c>
      <c r="C23" s="161">
        <f>'[2]FEBRERO+NVOS FDOS'!C20+'[2]MARZO+FONDOS'!C20+'[2]ABRIL+FONDOS '!C20+'[2]MAYO+FONDOS'!C20+'[2]JUNIO+FONDOS'!C20</f>
        <v>11582071.959999999</v>
      </c>
      <c r="D23" s="163">
        <v>0.808195</v>
      </c>
      <c r="E23" s="161">
        <f>'[2]FEBRERO+NVOS FDOS'!D20+'[2]MARZO+FONDOS'!D20+'[2]ABRIL+FONDOS '!D20+'[2]MAYO+FONDOS'!D20+'[2]JUNIO+FONDOS'!D20</f>
        <v>2659501.34</v>
      </c>
      <c r="F23" s="163">
        <v>0.808195</v>
      </c>
      <c r="G23" s="161">
        <f>'[2]FEBRERO+NVOS FDOS'!E20+'[2]MARZO+FONDOS'!E20+'[2]ABRIL+FONDOS '!E20+'[2]MAYO+FONDOS'!E20+'[2]JUNIO+FONDOS'!E20</f>
        <v>285578.12</v>
      </c>
      <c r="H23" s="163">
        <v>0.808195</v>
      </c>
      <c r="I23" s="161">
        <f>'[2]FEBRERO+NVOS FDOS'!G20+'[2]MARZO+FONDOS'!G20+'[2]ABRIL+FONDOS '!G20+'[2]MAYO+FONDOS'!G20+'[2]JUNIO+FONDOS'!G20</f>
        <v>167322.44999999998</v>
      </c>
      <c r="J23" s="163">
        <v>0.808195</v>
      </c>
      <c r="K23" s="161">
        <f>'[2]FEBRERO+NVOS FDOS'!H20+'[2]MARZO+FONDOS'!H20+'[2]ABRIL+FONDOS '!H20+'[2]MAYO+FONDOS'!H20+'[2]JUNIO+FONDOS'!H20</f>
        <v>68672.899999999994</v>
      </c>
      <c r="L23" s="160">
        <v>1.127454</v>
      </c>
      <c r="M23" s="161">
        <f>'[2]MARZO+FONDOS'!N20+'[2]ABRIL+FONDOS '!N20+'[2]MAYO+FONDOS'!N20+'[2]JUNIO+FONDOS'!N20</f>
        <v>644201.29</v>
      </c>
      <c r="N23" s="160">
        <v>2.2124980000000001</v>
      </c>
      <c r="O23" s="161">
        <f>'[2]FEBRERO+NVOS FDOS'!O20+'[2]MARZO+FONDOS'!O20+'[2]ABRIL+FONDOS '!O20+'[2]MAYO+FONDOS'!O20+'[2]JUNIO+FONDOS'!O20</f>
        <v>1826099.44</v>
      </c>
      <c r="P23" s="162">
        <f t="shared" si="0"/>
        <v>17233447.5</v>
      </c>
      <c r="Q23" s="96"/>
      <c r="R23" s="3"/>
      <c r="S23" s="3"/>
    </row>
    <row r="24" spans="1:19" s="23" customFormat="1" ht="11.4">
      <c r="A24" s="24" t="s">
        <v>38</v>
      </c>
      <c r="B24" s="163">
        <v>0.65791100000000002</v>
      </c>
      <c r="C24" s="161">
        <f>'[2]FEBRERO+NVOS FDOS'!C21+'[2]MARZO+FONDOS'!C21+'[2]ABRIL+FONDOS '!C21+'[2]MAYO+FONDOS'!C21+'[2]JUNIO+FONDOS'!C21</f>
        <v>9428402.209999999</v>
      </c>
      <c r="D24" s="163">
        <v>0.65791100000000002</v>
      </c>
      <c r="E24" s="161">
        <f>'[2]FEBRERO+NVOS FDOS'!D21+'[2]MARZO+FONDOS'!D21+'[2]ABRIL+FONDOS '!D21+'[2]MAYO+FONDOS'!D21+'[2]JUNIO+FONDOS'!D21</f>
        <v>2164966.6</v>
      </c>
      <c r="F24" s="163">
        <v>0.65791100000000002</v>
      </c>
      <c r="G24" s="161">
        <f>'[2]FEBRERO+NVOS FDOS'!E21+'[2]MARZO+FONDOS'!E21+'[2]ABRIL+FONDOS '!E21+'[2]MAYO+FONDOS'!E21+'[2]JUNIO+FONDOS'!E21</f>
        <v>232474.81</v>
      </c>
      <c r="H24" s="163">
        <v>0.65791100000000002</v>
      </c>
      <c r="I24" s="161">
        <f>'[2]FEBRERO+NVOS FDOS'!G21+'[2]MARZO+FONDOS'!G21+'[2]ABRIL+FONDOS '!G21+'[2]MAYO+FONDOS'!G21+'[2]JUNIO+FONDOS'!G21</f>
        <v>136208.81999999998</v>
      </c>
      <c r="J24" s="163">
        <v>0.65791100000000002</v>
      </c>
      <c r="K24" s="161">
        <f>'[2]FEBRERO+NVOS FDOS'!H21+'[2]MARZO+FONDOS'!H21+'[2]ABRIL+FONDOS '!H21+'[2]MAYO+FONDOS'!H21+'[2]JUNIO+FONDOS'!H21</f>
        <v>55903.149999999994</v>
      </c>
      <c r="L24" s="160">
        <v>0.93809200000000004</v>
      </c>
      <c r="M24" s="161">
        <f>'[2]MARZO+FONDOS'!N21+'[2]ABRIL+FONDOS '!N21+'[2]MAYO+FONDOS'!N21+'[2]JUNIO+FONDOS'!N21</f>
        <v>536004.19999999995</v>
      </c>
      <c r="N24" s="160">
        <v>2.0899649999999999</v>
      </c>
      <c r="O24" s="161">
        <f>'[2]FEBRERO+NVOS FDOS'!O21+'[2]MARZO+FONDOS'!O21+'[2]ABRIL+FONDOS '!O21+'[2]MAYO+FONDOS'!O21+'[2]JUNIO+FONDOS'!O21</f>
        <v>1724966.0700000003</v>
      </c>
      <c r="P24" s="162">
        <f t="shared" si="0"/>
        <v>14278925.859999999</v>
      </c>
      <c r="Q24" s="96"/>
      <c r="R24" s="3"/>
      <c r="S24" s="3"/>
    </row>
    <row r="25" spans="1:19" s="23" customFormat="1" ht="11.4">
      <c r="A25" s="24" t="s">
        <v>39</v>
      </c>
      <c r="B25" s="163">
        <v>0.50688500000000003</v>
      </c>
      <c r="C25" s="161">
        <f>'[2]FEBRERO+NVOS FDOS'!C22+'[2]MARZO+FONDOS'!C22+'[2]ABRIL+FONDOS '!C22+'[2]MAYO+FONDOS'!C22+'[2]JUNIO+FONDOS'!C22</f>
        <v>7264051.8499999996</v>
      </c>
      <c r="D25" s="163">
        <v>0.50688500000000003</v>
      </c>
      <c r="E25" s="161">
        <f>'[2]FEBRERO+NVOS FDOS'!D22+'[2]MARZO+FONDOS'!D22+'[2]ABRIL+FONDOS '!D22+'[2]MAYO+FONDOS'!D22+'[2]JUNIO+FONDOS'!D22</f>
        <v>1667990.19</v>
      </c>
      <c r="F25" s="163">
        <v>0.50688500000000003</v>
      </c>
      <c r="G25" s="161">
        <f>'[2]FEBRERO+NVOS FDOS'!E22+'[2]MARZO+FONDOS'!E22+'[2]ABRIL+FONDOS '!E22+'[2]MAYO+FONDOS'!E22+'[2]JUNIO+FONDOS'!E22</f>
        <v>179109.33</v>
      </c>
      <c r="H25" s="163">
        <v>0.50688500000000003</v>
      </c>
      <c r="I25" s="161">
        <f>'[2]FEBRERO+NVOS FDOS'!G22+'[2]MARZO+FONDOS'!G22+'[2]ABRIL+FONDOS '!G22+'[2]MAYO+FONDOS'!G22+'[2]JUNIO+FONDOS'!G22</f>
        <v>104941.56</v>
      </c>
      <c r="J25" s="163">
        <v>0.50688500000000003</v>
      </c>
      <c r="K25" s="161">
        <f>'[2]FEBRERO+NVOS FDOS'!H22+'[2]MARZO+FONDOS'!H22+'[2]ABRIL+FONDOS '!H22+'[2]MAYO+FONDOS'!H22+'[2]JUNIO+FONDOS'!H22</f>
        <v>43070.35</v>
      </c>
      <c r="L25" s="160">
        <v>1.1952039999999999</v>
      </c>
      <c r="M25" s="161">
        <f>'[2]MARZO+FONDOS'!N22+'[2]ABRIL+FONDOS '!N22+'[2]MAYO+FONDOS'!N22+'[2]JUNIO+FONDOS'!N22</f>
        <v>682912.14999999991</v>
      </c>
      <c r="N25" s="160">
        <v>3.4304579999999998</v>
      </c>
      <c r="O25" s="161">
        <f>'[2]FEBRERO+NVOS FDOS'!O22+'[2]MARZO+FONDOS'!O22+'[2]ABRIL+FONDOS '!O22+'[2]MAYO+FONDOS'!O22+'[2]JUNIO+FONDOS'!O22</f>
        <v>2831350.54</v>
      </c>
      <c r="P25" s="162">
        <f t="shared" si="0"/>
        <v>12773425.969999999</v>
      </c>
      <c r="Q25" s="96"/>
      <c r="R25" s="3"/>
      <c r="S25" s="3"/>
    </row>
    <row r="26" spans="1:19" s="23" customFormat="1" ht="11.4">
      <c r="A26" s="24" t="s">
        <v>40</v>
      </c>
      <c r="B26" s="163">
        <v>0.68950400000000001</v>
      </c>
      <c r="C26" s="161">
        <f>'[2]FEBRERO+NVOS FDOS'!C23+'[2]MARZO+FONDOS'!C23+'[2]ABRIL+FONDOS '!C23+'[2]MAYO+FONDOS'!C23+'[2]JUNIO+FONDOS'!C23</f>
        <v>9881143.5099999998</v>
      </c>
      <c r="D26" s="163">
        <v>0.68950400000000001</v>
      </c>
      <c r="E26" s="161">
        <f>'[2]FEBRERO+NVOS FDOS'!D23+'[2]MARZO+FONDOS'!D23+'[2]ABRIL+FONDOS '!D23+'[2]MAYO+FONDOS'!D23+'[2]JUNIO+FONDOS'!D23</f>
        <v>2268928.6799999997</v>
      </c>
      <c r="F26" s="163">
        <v>0.68950400000000001</v>
      </c>
      <c r="G26" s="161">
        <f>'[2]FEBRERO+NVOS FDOS'!E23+'[2]MARZO+FONDOS'!E23+'[2]ABRIL+FONDOS '!E23+'[2]MAYO+FONDOS'!E23+'[2]JUNIO+FONDOS'!E23</f>
        <v>243638.28999999998</v>
      </c>
      <c r="H26" s="163">
        <v>0.68950400000000001</v>
      </c>
      <c r="I26" s="161">
        <f>'[2]FEBRERO+NVOS FDOS'!G23+'[2]MARZO+FONDOS'!G23+'[2]ABRIL+FONDOS '!G23+'[2]MAYO+FONDOS'!G23+'[2]JUNIO+FONDOS'!G23</f>
        <v>142749.59</v>
      </c>
      <c r="J26" s="163">
        <v>0.68950400000000001</v>
      </c>
      <c r="K26" s="161">
        <f>'[2]FEBRERO+NVOS FDOS'!H23+'[2]MARZO+FONDOS'!H23+'[2]ABRIL+FONDOS '!H23+'[2]MAYO+FONDOS'!H23+'[2]JUNIO+FONDOS'!H23</f>
        <v>58587.65</v>
      </c>
      <c r="L26" s="160">
        <v>1.1891339999999999</v>
      </c>
      <c r="M26" s="161">
        <f>'[2]MARZO+FONDOS'!N23+'[2]ABRIL+FONDOS '!N23+'[2]MAYO+FONDOS'!N23+'[2]JUNIO+FONDOS'!N23</f>
        <v>679443.66999999993</v>
      </c>
      <c r="N26" s="160">
        <v>2.841415</v>
      </c>
      <c r="O26" s="161">
        <f>'[2]FEBRERO+NVOS FDOS'!O23+'[2]MARZO+FONDOS'!O23+'[2]ABRIL+FONDOS '!O23+'[2]MAYO+FONDOS'!O23+'[2]JUNIO+FONDOS'!O23</f>
        <v>2345180.15</v>
      </c>
      <c r="P26" s="162">
        <f t="shared" si="0"/>
        <v>15619671.539999999</v>
      </c>
      <c r="Q26" s="96"/>
      <c r="R26" s="3"/>
      <c r="S26" s="3"/>
    </row>
    <row r="27" spans="1:19" s="23" customFormat="1" ht="11.4">
      <c r="A27" s="24" t="s">
        <v>41</v>
      </c>
      <c r="B27" s="163">
        <v>0.37982100000000002</v>
      </c>
      <c r="C27" s="161">
        <f>'[2]FEBRERO+NVOS FDOS'!C24+'[2]MARZO+FONDOS'!C24+'[2]ABRIL+FONDOS '!C24+'[2]MAYO+FONDOS'!C24+'[2]JUNIO+FONDOS'!C24</f>
        <v>5443138.5700000003</v>
      </c>
      <c r="D27" s="163">
        <v>0.37982100000000002</v>
      </c>
      <c r="E27" s="161">
        <f>'[2]FEBRERO+NVOS FDOS'!D24+'[2]MARZO+FONDOS'!D24+'[2]ABRIL+FONDOS '!D24+'[2]MAYO+FONDOS'!D24+'[2]JUNIO+FONDOS'!D24</f>
        <v>1249864.78</v>
      </c>
      <c r="F27" s="163">
        <v>0.37982100000000002</v>
      </c>
      <c r="G27" s="161">
        <f>'[2]FEBRERO+NVOS FDOS'!E24+'[2]MARZO+FONDOS'!E24+'[2]ABRIL+FONDOS '!E24+'[2]MAYO+FONDOS'!E24+'[2]JUNIO+FONDOS'!E24</f>
        <v>134210.89000000001</v>
      </c>
      <c r="H27" s="163">
        <v>0.37982100000000002</v>
      </c>
      <c r="I27" s="161">
        <f>'[2]FEBRERO+NVOS FDOS'!G24+'[2]MARZO+FONDOS'!G24+'[2]ABRIL+FONDOS '!G24+'[2]MAYO+FONDOS'!G24+'[2]JUNIO+FONDOS'!G24</f>
        <v>78635.209999999992</v>
      </c>
      <c r="J27" s="163">
        <v>0.37982100000000002</v>
      </c>
      <c r="K27" s="161">
        <f>'[2]FEBRERO+NVOS FDOS'!H24+'[2]MARZO+FONDOS'!H24+'[2]ABRIL+FONDOS '!H24+'[2]MAYO+FONDOS'!H24+'[2]JUNIO+FONDOS'!H24</f>
        <v>32273.649999999998</v>
      </c>
      <c r="L27" s="160">
        <v>0.63134400000000002</v>
      </c>
      <c r="M27" s="161">
        <f>'[2]MARZO+FONDOS'!N24+'[2]ABRIL+FONDOS '!N24+'[2]MAYO+FONDOS'!N24+'[2]JUNIO+FONDOS'!N24</f>
        <v>360735.12999999995</v>
      </c>
      <c r="N27" s="160">
        <v>1.9354629999999999</v>
      </c>
      <c r="O27" s="161">
        <f>'[2]FEBRERO+NVOS FDOS'!O24+'[2]MARZO+FONDOS'!O24+'[2]ABRIL+FONDOS '!O24+'[2]MAYO+FONDOS'!O24+'[2]JUNIO+FONDOS'!O24</f>
        <v>1597446.84</v>
      </c>
      <c r="P27" s="162">
        <f t="shared" si="0"/>
        <v>8896305.0700000003</v>
      </c>
      <c r="Q27" s="3"/>
      <c r="R27" s="3"/>
      <c r="S27" s="3"/>
    </row>
    <row r="28" spans="1:19" s="23" customFormat="1" ht="11.4">
      <c r="A28" s="24" t="s">
        <v>42</v>
      </c>
      <c r="B28" s="163">
        <v>3.0794589999999999</v>
      </c>
      <c r="C28" s="161">
        <f>'[2]FEBRERO+NVOS FDOS'!C25+'[2]MARZO+FONDOS'!C25+'[2]ABRIL+FONDOS '!C25+'[2]MAYO+FONDOS'!C25+'[2]JUNIO+FONDOS'!C25</f>
        <v>44131092.869999997</v>
      </c>
      <c r="D28" s="163">
        <v>3.0794589999999999</v>
      </c>
      <c r="E28" s="161">
        <f>'[2]FEBRERO+NVOS FDOS'!D25+'[2]MARZO+FONDOS'!D25+'[2]ABRIL+FONDOS '!D25+'[2]MAYO+FONDOS'!D25+'[2]JUNIO+FONDOS'!D25</f>
        <v>10133476.85</v>
      </c>
      <c r="F28" s="163">
        <v>3.0794589999999999</v>
      </c>
      <c r="G28" s="161">
        <f>'[2]FEBRERO+NVOS FDOS'!E25+'[2]MARZO+FONDOS'!E25+'[2]ABRIL+FONDOS '!E25+'[2]MAYO+FONDOS'!E25+'[2]JUNIO+FONDOS'!E25</f>
        <v>1088136.06</v>
      </c>
      <c r="H28" s="163">
        <v>3.0794589999999999</v>
      </c>
      <c r="I28" s="161">
        <f>'[2]FEBRERO+NVOS FDOS'!G25+'[2]MARZO+FONDOS'!G25+'[2]ABRIL+FONDOS '!G25+'[2]MAYO+FONDOS'!G25+'[2]JUNIO+FONDOS'!G25</f>
        <v>637547.44999999995</v>
      </c>
      <c r="J28" s="163">
        <v>3.0794589999999999</v>
      </c>
      <c r="K28" s="161">
        <f>'[2]FEBRERO+NVOS FDOS'!H25+'[2]MARZO+FONDOS'!H25+'[2]ABRIL+FONDOS '!H25+'[2]MAYO+FONDOS'!H25+'[2]JUNIO+FONDOS'!H25</f>
        <v>261663.80000000002</v>
      </c>
      <c r="L28" s="160">
        <v>3.0147170000000001</v>
      </c>
      <c r="M28" s="161">
        <f>'[2]MARZO+FONDOS'!N25+'[2]ABRIL+FONDOS '!N25+'[2]MAYO+FONDOS'!N25+'[2]JUNIO+FONDOS'!N25</f>
        <v>1722539.98</v>
      </c>
      <c r="N28" s="160">
        <v>2.0729920000000002</v>
      </c>
      <c r="O28" s="161">
        <f>'[2]FEBRERO+NVOS FDOS'!O25+'[2]MARZO+FONDOS'!O25+'[2]ABRIL+FONDOS '!O25+'[2]MAYO+FONDOS'!O25+'[2]JUNIO+FONDOS'!O25</f>
        <v>1710957.3</v>
      </c>
      <c r="P28" s="162">
        <f t="shared" si="0"/>
        <v>59685414.309999995</v>
      </c>
      <c r="Q28" s="96"/>
      <c r="R28" s="3"/>
      <c r="S28" s="3"/>
    </row>
    <row r="29" spans="1:19" s="23" customFormat="1" ht="11.4">
      <c r="A29" s="24" t="s">
        <v>43</v>
      </c>
      <c r="B29" s="163">
        <v>12.505182</v>
      </c>
      <c r="C29" s="161">
        <f>'[2]FEBRERO+NVOS FDOS'!C26+'[2]MARZO+FONDOS'!C26+'[2]ABRIL+FONDOS '!C26+'[2]MAYO+FONDOS'!C26+'[2]JUNIO+FONDOS'!C26</f>
        <v>179209132.81</v>
      </c>
      <c r="D29" s="163">
        <v>12.505182</v>
      </c>
      <c r="E29" s="161">
        <f>'[2]FEBRERO+NVOS FDOS'!D26+'[2]MARZO+FONDOS'!D26+'[2]ABRIL+FONDOS '!D26+'[2]MAYO+FONDOS'!D26+'[2]JUNIO+FONDOS'!D26</f>
        <v>41150400.869999997</v>
      </c>
      <c r="F29" s="163">
        <v>12.505182</v>
      </c>
      <c r="G29" s="161">
        <f>'[2]FEBRERO+NVOS FDOS'!E26+'[2]MARZO+FONDOS'!E26+'[2]ABRIL+FONDOS '!E26+'[2]MAYO+FONDOS'!E26+'[2]JUNIO+FONDOS'!E26</f>
        <v>4418743.5</v>
      </c>
      <c r="H29" s="163">
        <v>12.505182</v>
      </c>
      <c r="I29" s="161">
        <f>'[2]FEBRERO+NVOS FDOS'!G26+'[2]MARZO+FONDOS'!G26+'[2]ABRIL+FONDOS '!G26+'[2]MAYO+FONDOS'!G26+'[2]JUNIO+FONDOS'!G26</f>
        <v>2588976.44</v>
      </c>
      <c r="J29" s="163">
        <v>12.505182</v>
      </c>
      <c r="K29" s="161">
        <f>'[2]FEBRERO+NVOS FDOS'!H26+'[2]MARZO+FONDOS'!H26+'[2]ABRIL+FONDOS '!H26+'[2]MAYO+FONDOS'!H26+'[2]JUNIO+FONDOS'!H26</f>
        <v>1062574.05</v>
      </c>
      <c r="L29" s="160">
        <v>11.280099999999999</v>
      </c>
      <c r="M29" s="161">
        <f>'[2]MARZO+FONDOS'!N26+'[2]ABRIL+FONDOS '!N26+'[2]MAYO+FONDOS'!N26+'[2]JUNIO+FONDOS'!N26</f>
        <v>6445190.1200000001</v>
      </c>
      <c r="N29" s="160">
        <v>2.3215330000000001</v>
      </c>
      <c r="O29" s="161">
        <f>'[2]FEBRERO+NVOS FDOS'!O26+'[2]MARZO+FONDOS'!O26+'[2]ABRIL+FONDOS '!O26+'[2]MAYO+FONDOS'!O26+'[2]JUNIO+FONDOS'!O26</f>
        <v>1916092.18</v>
      </c>
      <c r="P29" s="162">
        <f t="shared" si="0"/>
        <v>236791109.97000003</v>
      </c>
      <c r="Q29" s="96"/>
      <c r="R29" s="3"/>
      <c r="S29" s="3"/>
    </row>
    <row r="30" spans="1:19" s="23" customFormat="1" ht="11.4">
      <c r="A30" s="24" t="s">
        <v>44</v>
      </c>
      <c r="B30" s="163">
        <v>0.41957499999999998</v>
      </c>
      <c r="C30" s="161">
        <f>'[2]FEBRERO+NVOS FDOS'!C27+'[2]MARZO+FONDOS'!C27+'[2]ABRIL+FONDOS '!C27+'[2]MAYO+FONDOS'!C27+'[2]JUNIO+FONDOS'!C27</f>
        <v>6012843.7000000002</v>
      </c>
      <c r="D30" s="163">
        <v>0.41957499999999998</v>
      </c>
      <c r="E30" s="161">
        <f>'[2]FEBRERO+NVOS FDOS'!D27+'[2]MARZO+FONDOS'!D27+'[2]ABRIL+FONDOS '!D27+'[2]MAYO+FONDOS'!D27+'[2]JUNIO+FONDOS'!D27</f>
        <v>1380681.98</v>
      </c>
      <c r="F30" s="163">
        <v>0.41957499999999998</v>
      </c>
      <c r="G30" s="161">
        <f>'[2]FEBRERO+NVOS FDOS'!E27+'[2]MARZO+FONDOS'!E27+'[2]ABRIL+FONDOS '!E27+'[2]MAYO+FONDOS'!E27+'[2]JUNIO+FONDOS'!E27</f>
        <v>148258.08000000002</v>
      </c>
      <c r="H30" s="163">
        <v>0.41957499999999998</v>
      </c>
      <c r="I30" s="161">
        <f>'[2]FEBRERO+NVOS FDOS'!G27+'[2]MARZO+FONDOS'!G27+'[2]ABRIL+FONDOS '!G27+'[2]MAYO+FONDOS'!G27+'[2]JUNIO+FONDOS'!G27</f>
        <v>86865.56</v>
      </c>
      <c r="J30" s="163">
        <v>0.41957499999999998</v>
      </c>
      <c r="K30" s="161">
        <f>'[2]FEBRERO+NVOS FDOS'!H27+'[2]MARZO+FONDOS'!H27+'[2]ABRIL+FONDOS '!H27+'[2]MAYO+FONDOS'!H27+'[2]JUNIO+FONDOS'!H27</f>
        <v>35651.599999999999</v>
      </c>
      <c r="L30" s="160">
        <v>1.093863</v>
      </c>
      <c r="M30" s="161">
        <f>'[2]MARZO+FONDOS'!N27+'[2]ABRIL+FONDOS '!N27+'[2]MAYO+FONDOS'!N27+'[2]JUNIO+FONDOS'!N27</f>
        <v>625008.57999999996</v>
      </c>
      <c r="N30" s="160">
        <v>3.3667579999999999</v>
      </c>
      <c r="O30" s="161">
        <f>'[2]FEBRERO+NVOS FDOS'!O27+'[2]MARZO+FONDOS'!O27+'[2]ABRIL+FONDOS '!O27+'[2]MAYO+FONDOS'!O27+'[2]JUNIO+FONDOS'!O27</f>
        <v>2778775.34</v>
      </c>
      <c r="P30" s="162">
        <f t="shared" si="0"/>
        <v>11068084.84</v>
      </c>
      <c r="Q30" s="96"/>
      <c r="R30" s="3"/>
      <c r="S30" s="3"/>
    </row>
    <row r="31" spans="1:19" s="23" customFormat="1" ht="11.4">
      <c r="A31" s="24" t="s">
        <v>45</v>
      </c>
      <c r="B31" s="163">
        <v>0.44331500000000001</v>
      </c>
      <c r="C31" s="161">
        <f>'[2]FEBRERO+NVOS FDOS'!C28+'[2]MARZO+FONDOS'!C28+'[2]ABRIL+FONDOS '!C28+'[2]MAYO+FONDOS'!C28+'[2]JUNIO+FONDOS'!C28</f>
        <v>6353046.379999999</v>
      </c>
      <c r="D31" s="163">
        <v>0.44331500000000001</v>
      </c>
      <c r="E31" s="161">
        <f>'[2]FEBRERO+NVOS FDOS'!D28+'[2]MARZO+FONDOS'!D28+'[2]ABRIL+FONDOS '!D28+'[2]MAYO+FONDOS'!D28+'[2]JUNIO+FONDOS'!D28</f>
        <v>1458802.44</v>
      </c>
      <c r="F31" s="163">
        <v>0.44331500000000001</v>
      </c>
      <c r="G31" s="161">
        <f>'[2]FEBRERO+NVOS FDOS'!E28+'[2]MARZO+FONDOS'!E28+'[2]ABRIL+FONDOS '!E28+'[2]MAYO+FONDOS'!E28+'[2]JUNIO+FONDOS'!E28</f>
        <v>156646.70000000001</v>
      </c>
      <c r="H31" s="163">
        <v>0.44331500000000001</v>
      </c>
      <c r="I31" s="161">
        <f>'[2]FEBRERO+NVOS FDOS'!G28+'[2]MARZO+FONDOS'!G28+'[2]ABRIL+FONDOS '!G28+'[2]MAYO+FONDOS'!G28+'[2]JUNIO+FONDOS'!G28</f>
        <v>91780.51999999999</v>
      </c>
      <c r="J31" s="163">
        <v>0.44331500000000001</v>
      </c>
      <c r="K31" s="161">
        <f>'[2]FEBRERO+NVOS FDOS'!H28+'[2]MARZO+FONDOS'!H28+'[2]ABRIL+FONDOS '!H28+'[2]MAYO+FONDOS'!H28+'[2]JUNIO+FONDOS'!H28</f>
        <v>37668.800000000003</v>
      </c>
      <c r="L31" s="160">
        <v>0.74646699999999999</v>
      </c>
      <c r="M31" s="161">
        <f>'[2]MARZO+FONDOS'!N28+'[2]ABRIL+FONDOS '!N28+'[2]MAYO+FONDOS'!N28+'[2]JUNIO+FONDOS'!N28</f>
        <v>426514.06999999995</v>
      </c>
      <c r="N31" s="160">
        <v>2.1949369999999999</v>
      </c>
      <c r="O31" s="161">
        <f>'[2]FEBRERO+NVOS FDOS'!O28+'[2]MARZO+FONDOS'!O28+'[2]ABRIL+FONDOS '!O28+'[2]MAYO+FONDOS'!O28+'[2]JUNIO+FONDOS'!O28</f>
        <v>1811605.35</v>
      </c>
      <c r="P31" s="162">
        <f t="shared" si="0"/>
        <v>10336064.259999998</v>
      </c>
      <c r="Q31" s="96"/>
      <c r="R31" s="3"/>
      <c r="S31" s="3"/>
    </row>
    <row r="32" spans="1:19" s="23" customFormat="1" ht="11.4">
      <c r="A32" s="24" t="s">
        <v>46</v>
      </c>
      <c r="B32" s="163">
        <v>1.020356</v>
      </c>
      <c r="C32" s="161">
        <f>'[2]FEBRERO+NVOS FDOS'!C29+'[2]MARZO+FONDOS'!C29+'[2]ABRIL+FONDOS '!C29+'[2]MAYO+FONDOS'!C29+'[2]JUNIO+FONDOS'!C29</f>
        <v>14622499.74</v>
      </c>
      <c r="D32" s="163">
        <v>1.020356</v>
      </c>
      <c r="E32" s="161">
        <f>'[2]FEBRERO+NVOS FDOS'!D29+'[2]MARZO+FONDOS'!D29+'[2]ABRIL+FONDOS '!D29+'[2]MAYO+FONDOS'!D29+'[2]JUNIO+FONDOS'!D29</f>
        <v>3357652.72</v>
      </c>
      <c r="F32" s="163">
        <v>1.020356</v>
      </c>
      <c r="G32" s="161">
        <f>'[2]FEBRERO+NVOS FDOS'!E29+'[2]MARZO+FONDOS'!E29+'[2]ABRIL+FONDOS '!E29+'[2]MAYO+FONDOS'!E29+'[2]JUNIO+FONDOS'!E29</f>
        <v>360545.84</v>
      </c>
      <c r="H32" s="163">
        <v>1.020356</v>
      </c>
      <c r="I32" s="161">
        <f>'[2]FEBRERO+NVOS FDOS'!G29+'[2]MARZO+FONDOS'!G29+'[2]ABRIL+FONDOS '!G29+'[2]MAYO+FONDOS'!G29+'[2]JUNIO+FONDOS'!G29</f>
        <v>211246.64</v>
      </c>
      <c r="J32" s="163">
        <v>1.020356</v>
      </c>
      <c r="K32" s="161">
        <f>'[2]FEBRERO+NVOS FDOS'!H29+'[2]MARZO+FONDOS'!H29+'[2]ABRIL+FONDOS '!H29+'[2]MAYO+FONDOS'!H29+'[2]JUNIO+FONDOS'!H29</f>
        <v>86700.35</v>
      </c>
      <c r="L32" s="160">
        <v>0.99989799999999995</v>
      </c>
      <c r="M32" s="161">
        <f>'[2]MARZO+FONDOS'!N29+'[2]ABRIL+FONDOS '!N29+'[2]MAYO+FONDOS'!N29+'[2]JUNIO+FONDOS'!N29</f>
        <v>571318.73</v>
      </c>
      <c r="N32" s="160">
        <v>1.472197</v>
      </c>
      <c r="O32" s="161">
        <f>'[2]FEBRERO+NVOS FDOS'!O29+'[2]MARZO+FONDOS'!O29+'[2]ABRIL+FONDOS '!O29+'[2]MAYO+FONDOS'!O29+'[2]JUNIO+FONDOS'!O29</f>
        <v>1215087.2399999998</v>
      </c>
      <c r="P32" s="162">
        <f t="shared" si="0"/>
        <v>20425051.260000002</v>
      </c>
      <c r="Q32" s="96"/>
      <c r="R32" s="3"/>
      <c r="S32" s="3"/>
    </row>
    <row r="33" spans="1:19" s="23" customFormat="1" ht="11.4">
      <c r="A33" s="24" t="s">
        <v>47</v>
      </c>
      <c r="B33" s="163">
        <v>0.39973900000000001</v>
      </c>
      <c r="C33" s="161">
        <f>'[2]FEBRERO+NVOS FDOS'!C30+'[2]MARZO+FONDOS'!C30+'[2]ABRIL+FONDOS '!C30+'[2]MAYO+FONDOS'!C30+'[2]JUNIO+FONDOS'!C30</f>
        <v>5728584.7299999995</v>
      </c>
      <c r="D33" s="163">
        <v>0.39973900000000001</v>
      </c>
      <c r="E33" s="161">
        <f>'[2]FEBRERO+NVOS FDOS'!D30+'[2]MARZO+FONDOS'!D30+'[2]ABRIL+FONDOS '!D30+'[2]MAYO+FONDOS'!D30+'[2]JUNIO+FONDOS'!D30</f>
        <v>1315408.29</v>
      </c>
      <c r="F33" s="163">
        <v>0.39973900000000001</v>
      </c>
      <c r="G33" s="161">
        <f>'[2]FEBRERO+NVOS FDOS'!E30+'[2]MARZO+FONDOS'!E30+'[2]ABRIL+FONDOS '!E30+'[2]MAYO+FONDOS'!E30+'[2]JUNIO+FONDOS'!E30</f>
        <v>141248.98000000001</v>
      </c>
      <c r="H33" s="163">
        <v>0.39973900000000001</v>
      </c>
      <c r="I33" s="161">
        <f>'[2]FEBRERO+NVOS FDOS'!G30+'[2]MARZO+FONDOS'!G30+'[2]ABRIL+FONDOS '!G30+'[2]MAYO+FONDOS'!G30+'[2]JUNIO+FONDOS'!G30</f>
        <v>82758.87999999999</v>
      </c>
      <c r="J33" s="163">
        <v>0.39973900000000001</v>
      </c>
      <c r="K33" s="161">
        <f>'[2]FEBRERO+NVOS FDOS'!H30+'[2]MARZO+FONDOS'!H30+'[2]ABRIL+FONDOS '!H30+'[2]MAYO+FONDOS'!H30+'[2]JUNIO+FONDOS'!H30</f>
        <v>33966.1</v>
      </c>
      <c r="L33" s="160">
        <v>0.413412</v>
      </c>
      <c r="M33" s="161">
        <f>'[2]MARZO+FONDOS'!N30+'[2]ABRIL+FONDOS '!N30+'[2]MAYO+FONDOS'!N30+'[2]JUNIO+FONDOS'!N30</f>
        <v>236214.41</v>
      </c>
      <c r="N33" s="160">
        <v>1.137027</v>
      </c>
      <c r="O33" s="161">
        <f>'[2]FEBRERO+NVOS FDOS'!O30+'[2]MARZO+FONDOS'!O30+'[2]ABRIL+FONDOS '!O30+'[2]MAYO+FONDOS'!O30+'[2]JUNIO+FONDOS'!O30</f>
        <v>938452.55</v>
      </c>
      <c r="P33" s="162">
        <f t="shared" si="0"/>
        <v>8476633.9399999995</v>
      </c>
      <c r="Q33" s="96"/>
      <c r="R33" s="3"/>
      <c r="S33" s="3"/>
    </row>
    <row r="34" spans="1:19" s="23" customFormat="1" ht="11.4">
      <c r="A34" s="24" t="s">
        <v>48</v>
      </c>
      <c r="B34" s="163">
        <v>10.53368</v>
      </c>
      <c r="C34" s="161">
        <f>'[2]FEBRERO+NVOS FDOS'!C31+'[2]MARZO+FONDOS'!C31+'[2]ABRIL+FONDOS '!C31+'[2]MAYO+FONDOS'!C31+'[2]JUNIO+FONDOS'!C31</f>
        <v>150955951.64000002</v>
      </c>
      <c r="D34" s="163">
        <v>10.53368</v>
      </c>
      <c r="E34" s="161">
        <f>'[2]FEBRERO+NVOS FDOS'!D31+'[2]MARZO+FONDOS'!D31+'[2]ABRIL+FONDOS '!D31+'[2]MAYO+FONDOS'!D31+'[2]JUNIO+FONDOS'!D31</f>
        <v>34662842.550000004</v>
      </c>
      <c r="F34" s="163">
        <v>10.53368</v>
      </c>
      <c r="G34" s="161">
        <f>'[2]FEBRERO+NVOS FDOS'!E31+'[2]MARZO+FONDOS'!E31+'[2]ABRIL+FONDOS '!E31+'[2]MAYO+FONDOS'!E31+'[2]JUNIO+FONDOS'!E31</f>
        <v>3722107.3600000003</v>
      </c>
      <c r="H34" s="163">
        <v>10.53368</v>
      </c>
      <c r="I34" s="161">
        <f>'[2]FEBRERO+NVOS FDOS'!G31+'[2]MARZO+FONDOS'!G31+'[2]ABRIL+FONDOS '!G31+'[2]MAYO+FONDOS'!G31+'[2]JUNIO+FONDOS'!G31</f>
        <v>2180811.88</v>
      </c>
      <c r="J34" s="163">
        <v>10.53368</v>
      </c>
      <c r="K34" s="161">
        <f>'[2]FEBRERO+NVOS FDOS'!H31+'[2]MARZO+FONDOS'!H31+'[2]ABRIL+FONDOS '!H31+'[2]MAYO+FONDOS'!H31+'[2]JUNIO+FONDOS'!H31</f>
        <v>895054.14999999991</v>
      </c>
      <c r="L34" s="160">
        <v>8.8029089999999997</v>
      </c>
      <c r="M34" s="161">
        <f>'[2]MARZO+FONDOS'!N31+'[2]ABRIL+FONDOS '!N31+'[2]MAYO+FONDOS'!N31+'[2]JUNIO+FONDOS'!N31</f>
        <v>5029780.16</v>
      </c>
      <c r="N34" s="160">
        <v>2.263207</v>
      </c>
      <c r="O34" s="161">
        <f>'[2]FEBRERO+NVOS FDOS'!O31+'[2]MARZO+FONDOS'!O31+'[2]ABRIL+FONDOS '!O31+'[2]MAYO+FONDOS'!O31+'[2]JUNIO+FONDOS'!O31</f>
        <v>1867952.45</v>
      </c>
      <c r="P34" s="162">
        <f t="shared" si="0"/>
        <v>199314500.19000003</v>
      </c>
      <c r="Q34" s="3"/>
      <c r="R34" s="3"/>
      <c r="S34" s="3"/>
    </row>
    <row r="35" spans="1:19" s="23" customFormat="1" ht="11.4">
      <c r="A35" s="24" t="s">
        <v>49</v>
      </c>
      <c r="B35" s="163">
        <v>0.40223799999999998</v>
      </c>
      <c r="C35" s="161">
        <f>'[2]FEBRERO+NVOS FDOS'!C32+'[2]MARZO+FONDOS'!C32+'[2]ABRIL+FONDOS '!C32+'[2]MAYO+FONDOS'!C32+'[2]JUNIO+FONDOS'!C32</f>
        <v>5764395.1500000004</v>
      </c>
      <c r="D35" s="163">
        <v>0.40223799999999998</v>
      </c>
      <c r="E35" s="161">
        <f>'[2]FEBRERO+NVOS FDOS'!D32+'[2]MARZO+FONDOS'!D32+'[2]ABRIL+FONDOS '!D32+'[2]MAYO+FONDOS'!D32+'[2]JUNIO+FONDOS'!D32</f>
        <v>1323631.6800000002</v>
      </c>
      <c r="F35" s="163">
        <v>0.40223799999999998</v>
      </c>
      <c r="G35" s="161">
        <f>'[2]FEBRERO+NVOS FDOS'!E32+'[2]MARZO+FONDOS'!E32+'[2]ABRIL+FONDOS '!E32+'[2]MAYO+FONDOS'!E32+'[2]JUNIO+FONDOS'!E32</f>
        <v>142132.01</v>
      </c>
      <c r="H35" s="163">
        <v>0.40223799999999998</v>
      </c>
      <c r="I35" s="161">
        <f>'[2]FEBRERO+NVOS FDOS'!G32+'[2]MARZO+FONDOS'!G32+'[2]ABRIL+FONDOS '!G32+'[2]MAYO+FONDOS'!G32+'[2]JUNIO+FONDOS'!G32</f>
        <v>83276.259999999995</v>
      </c>
      <c r="J35" s="163">
        <v>0.40223799999999998</v>
      </c>
      <c r="K35" s="161">
        <f>'[2]FEBRERO+NVOS FDOS'!H32+'[2]MARZO+FONDOS'!H32+'[2]ABRIL+FONDOS '!H32+'[2]MAYO+FONDOS'!H32+'[2]JUNIO+FONDOS'!H32</f>
        <v>34178.449999999997</v>
      </c>
      <c r="L35" s="160">
        <v>0.49790099999999998</v>
      </c>
      <c r="M35" s="161">
        <f>'[2]MARZO+FONDOS'!N32+'[2]ABRIL+FONDOS '!N32+'[2]MAYO+FONDOS'!N32+'[2]JUNIO+FONDOS'!N32</f>
        <v>284489.21000000002</v>
      </c>
      <c r="N35" s="160">
        <v>1.4189259999999999</v>
      </c>
      <c r="O35" s="161">
        <f>'[2]FEBRERO+NVOS FDOS'!O32+'[2]MARZO+FONDOS'!O32+'[2]ABRIL+FONDOS '!O32+'[2]MAYO+FONDOS'!O32+'[2]JUNIO+FONDOS'!O32</f>
        <v>1171119.6800000002</v>
      </c>
      <c r="P35" s="162">
        <f t="shared" si="0"/>
        <v>8803222.4399999995</v>
      </c>
      <c r="Q35" s="96"/>
      <c r="R35" s="3"/>
      <c r="S35" s="3"/>
    </row>
    <row r="36" spans="1:19" s="23" customFormat="1" ht="11.4">
      <c r="A36" s="24" t="s">
        <v>50</v>
      </c>
      <c r="B36" s="163">
        <v>0.63684799999999997</v>
      </c>
      <c r="C36" s="161">
        <f>'[2]FEBRERO+NVOS FDOS'!C33+'[2]MARZO+FONDOS'!C33+'[2]ABRIL+FONDOS '!C33+'[2]MAYO+FONDOS'!C33+'[2]JUNIO+FONDOS'!C33</f>
        <v>9126548.379999999</v>
      </c>
      <c r="D36" s="163">
        <v>0.63684799999999997</v>
      </c>
      <c r="E36" s="161">
        <f>'[2]FEBRERO+NVOS FDOS'!D33+'[2]MARZO+FONDOS'!D33+'[2]ABRIL+FONDOS '!D33+'[2]MAYO+FONDOS'!D33+'[2]JUNIO+FONDOS'!D33</f>
        <v>2095655.27</v>
      </c>
      <c r="F36" s="163">
        <v>0.63684799999999997</v>
      </c>
      <c r="G36" s="161">
        <f>'[2]FEBRERO+NVOS FDOS'!E33+'[2]MARZO+FONDOS'!E33+'[2]ABRIL+FONDOS '!E33+'[2]MAYO+FONDOS'!E33+'[2]JUNIO+FONDOS'!E33</f>
        <v>225032.15</v>
      </c>
      <c r="H36" s="163">
        <v>0.63684799999999997</v>
      </c>
      <c r="I36" s="161">
        <f>'[2]FEBRERO+NVOS FDOS'!G33+'[2]MARZO+FONDOS'!G33+'[2]ABRIL+FONDOS '!G33+'[2]MAYO+FONDOS'!G33+'[2]JUNIO+FONDOS'!G33</f>
        <v>131848.1</v>
      </c>
      <c r="J36" s="163">
        <v>0.63684799999999997</v>
      </c>
      <c r="K36" s="161">
        <f>'[2]FEBRERO+NVOS FDOS'!H33+'[2]MARZO+FONDOS'!H33+'[2]ABRIL+FONDOS '!H33+'[2]MAYO+FONDOS'!H33+'[2]JUNIO+FONDOS'!H33</f>
        <v>54113.4</v>
      </c>
      <c r="L36" s="160">
        <v>1.047112</v>
      </c>
      <c r="M36" s="161">
        <f>'[2]MARZO+FONDOS'!N33+'[2]ABRIL+FONDOS '!N33+'[2]MAYO+FONDOS'!N33+'[2]JUNIO+FONDOS'!N33</f>
        <v>598295.56000000006</v>
      </c>
      <c r="N36" s="160">
        <v>2.5528900000000001</v>
      </c>
      <c r="O36" s="161">
        <f>'[2]FEBRERO+NVOS FDOS'!O33+'[2]MARZO+FONDOS'!O33+'[2]ABRIL+FONDOS '!O33+'[2]MAYO+FONDOS'!O33+'[2]JUNIO+FONDOS'!O33</f>
        <v>2107044.19</v>
      </c>
      <c r="P36" s="162">
        <f t="shared" si="0"/>
        <v>14338537.049999999</v>
      </c>
      <c r="Q36" s="3"/>
      <c r="R36" s="3"/>
      <c r="S36" s="3"/>
    </row>
    <row r="37" spans="1:19" s="23" customFormat="1" ht="11.4">
      <c r="A37" s="24" t="s">
        <v>51</v>
      </c>
      <c r="B37" s="163">
        <v>0.62405500000000003</v>
      </c>
      <c r="C37" s="161">
        <f>'[2]FEBRERO+NVOS FDOS'!C34+'[2]MARZO+FONDOS'!C34+'[2]ABRIL+FONDOS '!C34+'[2]MAYO+FONDOS'!C34+'[2]JUNIO+FONDOS'!C34</f>
        <v>8943195.9300000016</v>
      </c>
      <c r="D37" s="163">
        <v>0.62405500000000003</v>
      </c>
      <c r="E37" s="161">
        <f>'[2]FEBRERO+NVOS FDOS'!D34+'[2]MARZO+FONDOS'!D34+'[2]ABRIL+FONDOS '!D34+'[2]MAYO+FONDOS'!D34+'[2]JUNIO+FONDOS'!D34</f>
        <v>2053557.75</v>
      </c>
      <c r="F37" s="163">
        <v>0.62405500000000003</v>
      </c>
      <c r="G37" s="161">
        <f>'[2]FEBRERO+NVOS FDOS'!E34+'[2]MARZO+FONDOS'!E34+'[2]ABRIL+FONDOS '!E34+'[2]MAYO+FONDOS'!E34+'[2]JUNIO+FONDOS'!E34</f>
        <v>220511.7</v>
      </c>
      <c r="H37" s="163">
        <v>0.62405500000000003</v>
      </c>
      <c r="I37" s="161">
        <f>'[2]FEBRERO+NVOS FDOS'!G34+'[2]MARZO+FONDOS'!G34+'[2]ABRIL+FONDOS '!G34+'[2]MAYO+FONDOS'!G34+'[2]JUNIO+FONDOS'!G34</f>
        <v>129199.52999999998</v>
      </c>
      <c r="J37" s="163">
        <v>0.62405500000000003</v>
      </c>
      <c r="K37" s="161">
        <f>'[2]FEBRERO+NVOS FDOS'!H34+'[2]MARZO+FONDOS'!H34+'[2]ABRIL+FONDOS '!H34+'[2]MAYO+FONDOS'!H34+'[2]JUNIO+FONDOS'!H34</f>
        <v>53026.400000000001</v>
      </c>
      <c r="L37" s="160">
        <v>1.4998959999999999</v>
      </c>
      <c r="M37" s="161">
        <f>'[2]MARZO+FONDOS'!N34+'[2]ABRIL+FONDOS '!N34+'[2]MAYO+FONDOS'!N34+'[2]JUNIO+FONDOS'!N34</f>
        <v>857005.76</v>
      </c>
      <c r="N37" s="160">
        <v>4.0554560000000004</v>
      </c>
      <c r="O37" s="161">
        <f>'[2]FEBRERO+NVOS FDOS'!O34+'[2]MARZO+FONDOS'!O34+'[2]ABRIL+FONDOS '!O34+'[2]MAYO+FONDOS'!O34+'[2]JUNIO+FONDOS'!O34</f>
        <v>3347196.66</v>
      </c>
      <c r="P37" s="162">
        <f t="shared" si="0"/>
        <v>15603693.73</v>
      </c>
      <c r="Q37" s="96"/>
      <c r="R37" s="3"/>
      <c r="S37" s="3"/>
    </row>
    <row r="38" spans="1:19" s="23" customFormat="1" ht="11.4">
      <c r="A38" s="24" t="s">
        <v>52</v>
      </c>
      <c r="B38" s="163">
        <v>0.36235299999999998</v>
      </c>
      <c r="C38" s="161">
        <f>'[2]FEBRERO+NVOS FDOS'!C35+'[2]MARZO+FONDOS'!C35+'[2]ABRIL+FONDOS '!C35+'[2]MAYO+FONDOS'!C35+'[2]JUNIO+FONDOS'!C35</f>
        <v>5192800.6500000004</v>
      </c>
      <c r="D38" s="163">
        <v>0.36235299999999998</v>
      </c>
      <c r="E38" s="161">
        <f>'[2]FEBRERO+NVOS FDOS'!D35+'[2]MARZO+FONDOS'!D35+'[2]ABRIL+FONDOS '!D35+'[2]MAYO+FONDOS'!D35+'[2]JUNIO+FONDOS'!D35</f>
        <v>1192383.3799999999</v>
      </c>
      <c r="F38" s="163">
        <v>0.36235299999999998</v>
      </c>
      <c r="G38" s="161">
        <f>'[2]FEBRERO+NVOS FDOS'!E35+'[2]MARZO+FONDOS'!E35+'[2]ABRIL+FONDOS '!E35+'[2]MAYO+FONDOS'!E35+'[2]JUNIO+FONDOS'!E35</f>
        <v>128038.52</v>
      </c>
      <c r="H38" s="163">
        <v>0.36235299999999998</v>
      </c>
      <c r="I38" s="161">
        <f>'[2]FEBRERO+NVOS FDOS'!G35+'[2]MARZO+FONDOS'!G35+'[2]ABRIL+FONDOS '!G35+'[2]MAYO+FONDOS'!G35+'[2]JUNIO+FONDOS'!G35</f>
        <v>75018.76999999999</v>
      </c>
      <c r="J38" s="163">
        <v>0.36235299999999998</v>
      </c>
      <c r="K38" s="161">
        <f>'[2]FEBRERO+NVOS FDOS'!H35+'[2]MARZO+FONDOS'!H35+'[2]ABRIL+FONDOS '!H35+'[2]MAYO+FONDOS'!H35+'[2]JUNIO+FONDOS'!H35</f>
        <v>30789.4</v>
      </c>
      <c r="L38" s="160">
        <v>0.40974899999999997</v>
      </c>
      <c r="M38" s="161">
        <f>'[2]MARZO+FONDOS'!N35+'[2]ABRIL+FONDOS '!N35+'[2]MAYO+FONDOS'!N35+'[2]JUNIO+FONDOS'!N35</f>
        <v>234121.40000000002</v>
      </c>
      <c r="N38" s="160">
        <v>1.250238</v>
      </c>
      <c r="O38" s="161">
        <f>'[2]FEBRERO+NVOS FDOS'!O35+'[2]MARZO+FONDOS'!O35+'[2]ABRIL+FONDOS '!O35+'[2]MAYO+FONDOS'!O35+'[2]JUNIO+FONDOS'!O35</f>
        <v>1031891.9500000001</v>
      </c>
      <c r="P38" s="162">
        <f t="shared" si="0"/>
        <v>7885044.0700000003</v>
      </c>
      <c r="Q38" s="96"/>
      <c r="R38" s="3"/>
      <c r="S38" s="3"/>
    </row>
    <row r="39" spans="1:19" s="23" customFormat="1" ht="11.4">
      <c r="A39" s="24" t="s">
        <v>53</v>
      </c>
      <c r="B39" s="163">
        <v>17.079501</v>
      </c>
      <c r="C39" s="161">
        <f>'[2]FEBRERO+NVOS FDOS'!C36+'[2]MARZO+FONDOS'!C36+'[2]ABRIL+FONDOS '!C36+'[2]MAYO+FONDOS'!C36+'[2]JUNIO+FONDOS'!C36</f>
        <v>244762730.11999997</v>
      </c>
      <c r="D39" s="163">
        <v>17.079501</v>
      </c>
      <c r="E39" s="161">
        <f>'[2]FEBRERO+NVOS FDOS'!D36+'[2]MARZO+FONDOS'!D36+'[2]ABRIL+FONDOS '!D36+'[2]MAYO+FONDOS'!D36+'[2]JUNIO+FONDOS'!D36</f>
        <v>56202965.439999998</v>
      </c>
      <c r="F39" s="163">
        <v>17.079501</v>
      </c>
      <c r="G39" s="161">
        <f>'[2]FEBRERO+NVOS FDOS'!E36+'[2]MARZO+FONDOS'!E36+'[2]ABRIL+FONDOS '!E36+'[2]MAYO+FONDOS'!E36+'[2]JUNIO+FONDOS'!E36</f>
        <v>6035092.8399999999</v>
      </c>
      <c r="H39" s="163">
        <v>17.079501</v>
      </c>
      <c r="I39" s="161">
        <f>'[2]FEBRERO+NVOS FDOS'!G36+'[2]MARZO+FONDOS'!G36+'[2]ABRIL+FONDOS '!G36+'[2]MAYO+FONDOS'!G36+'[2]JUNIO+FONDOS'!G36</f>
        <v>3536008.17</v>
      </c>
      <c r="J39" s="163">
        <v>17.079501</v>
      </c>
      <c r="K39" s="161">
        <f>'[2]FEBRERO+NVOS FDOS'!H36+'[2]MARZO+FONDOS'!H36+'[2]ABRIL+FONDOS '!H36+'[2]MAYO+FONDOS'!H36+'[2]JUNIO+FONDOS'!H36</f>
        <v>1451257.15</v>
      </c>
      <c r="L39" s="160">
        <v>13.831319000000001</v>
      </c>
      <c r="M39" s="161">
        <f>'[2]MARZO+FONDOS'!N36+'[2]ABRIL+FONDOS '!N36+'[2]MAYO+FONDOS'!N36+'[2]JUNIO+FONDOS'!N36</f>
        <v>7902898.290000001</v>
      </c>
      <c r="N39" s="160">
        <v>2.294489</v>
      </c>
      <c r="O39" s="161">
        <f>'[2]FEBRERO+NVOS FDOS'!O36+'[2]MARZO+FONDOS'!O36+'[2]ABRIL+FONDOS '!O36+'[2]MAYO+FONDOS'!O36+'[2]JUNIO+FONDOS'!O36</f>
        <v>1893771.37</v>
      </c>
      <c r="P39" s="162">
        <f t="shared" si="0"/>
        <v>321784723.37999994</v>
      </c>
      <c r="Q39" s="3"/>
      <c r="R39" s="3"/>
      <c r="S39" s="3"/>
    </row>
    <row r="40" spans="1:19" s="23" customFormat="1" ht="11.4">
      <c r="A40" s="24" t="s">
        <v>54</v>
      </c>
      <c r="B40" s="163">
        <v>3.429929</v>
      </c>
      <c r="C40" s="161">
        <f>'[2]FEBRERO+NVOS FDOS'!C37+'[2]MARZO+FONDOS'!C37+'[2]ABRIL+FONDOS '!C37+'[2]MAYO+FONDOS'!C37+'[2]JUNIO+FONDOS'!C37</f>
        <v>49153602.219999999</v>
      </c>
      <c r="D40" s="163">
        <v>3.429929</v>
      </c>
      <c r="E40" s="161">
        <f>'[2]FEBRERO+NVOS FDOS'!D37+'[2]MARZO+FONDOS'!D37+'[2]ABRIL+FONDOS '!D37+'[2]MAYO+FONDOS'!D37+'[2]JUNIO+FONDOS'!D37</f>
        <v>11286757.220000001</v>
      </c>
      <c r="F40" s="163">
        <v>3.429929</v>
      </c>
      <c r="G40" s="161">
        <f>'[2]FEBRERO+NVOS FDOS'!E37+'[2]MARZO+FONDOS'!E37+'[2]ABRIL+FONDOS '!E37+'[2]MAYO+FONDOS'!E37+'[2]JUNIO+FONDOS'!E37</f>
        <v>1211975.69</v>
      </c>
      <c r="H40" s="163">
        <v>3.429929</v>
      </c>
      <c r="I40" s="161">
        <f>'[2]FEBRERO+NVOS FDOS'!G37+'[2]MARZO+FONDOS'!G37+'[2]ABRIL+FONDOS '!G37+'[2]MAYO+FONDOS'!G37+'[2]JUNIO+FONDOS'!G37</f>
        <v>710106.06</v>
      </c>
      <c r="J40" s="163">
        <v>3.429929</v>
      </c>
      <c r="K40" s="161">
        <f>'[2]FEBRERO+NVOS FDOS'!H37+'[2]MARZO+FONDOS'!H37+'[2]ABRIL+FONDOS '!H37+'[2]MAYO+FONDOS'!H37+'[2]JUNIO+FONDOS'!H37</f>
        <v>291443.45</v>
      </c>
      <c r="L40" s="160">
        <v>3.1961059999999999</v>
      </c>
      <c r="M40" s="161">
        <f>'[2]MARZO+FONDOS'!N37+'[2]ABRIL+FONDOS '!N37+'[2]MAYO+FONDOS'!N37+'[2]JUNIO+FONDOS'!N37</f>
        <v>1826181.84</v>
      </c>
      <c r="N40" s="160">
        <v>2.0512570000000001</v>
      </c>
      <c r="O40" s="161">
        <f>'[2]FEBRERO+NVOS FDOS'!O37+'[2]MARZO+FONDOS'!O37+'[2]ABRIL+FONDOS '!O37+'[2]MAYO+FONDOS'!O37+'[2]JUNIO+FONDOS'!O37</f>
        <v>1693018.1800000002</v>
      </c>
      <c r="P40" s="162">
        <f t="shared" si="0"/>
        <v>66173084.660000004</v>
      </c>
      <c r="Q40" s="96"/>
      <c r="R40" s="3"/>
      <c r="S40" s="3"/>
    </row>
    <row r="41" spans="1:19" s="23" customFormat="1" ht="11.4">
      <c r="A41" s="24" t="s">
        <v>55</v>
      </c>
      <c r="B41" s="163">
        <v>0.51587799999999995</v>
      </c>
      <c r="C41" s="161">
        <f>'[2]FEBRERO+NVOS FDOS'!C38+'[2]MARZO+FONDOS'!C38+'[2]ABRIL+FONDOS '!C38+'[2]MAYO+FONDOS'!C38+'[2]JUNIO+FONDOS'!C38</f>
        <v>7392952.7400000002</v>
      </c>
      <c r="D41" s="163">
        <v>0.51587799999999995</v>
      </c>
      <c r="E41" s="161">
        <f>'[2]FEBRERO+NVOS FDOS'!D38+'[2]MARZO+FONDOS'!D38+'[2]ABRIL+FONDOS '!D38+'[2]MAYO+FONDOS'!D38+'[2]JUNIO+FONDOS'!D38</f>
        <v>1697583.17</v>
      </c>
      <c r="F41" s="163">
        <v>0.51587799999999995</v>
      </c>
      <c r="G41" s="161">
        <f>'[2]FEBRERO+NVOS FDOS'!E38+'[2]MARZO+FONDOS'!E38+'[2]ABRIL+FONDOS '!E38+'[2]MAYO+FONDOS'!E38+'[2]JUNIO+FONDOS'!E38</f>
        <v>182287.02000000002</v>
      </c>
      <c r="H41" s="163">
        <v>0.51587799999999995</v>
      </c>
      <c r="I41" s="161">
        <f>'[2]FEBRERO+NVOS FDOS'!G38+'[2]MARZO+FONDOS'!G38+'[2]ABRIL+FONDOS '!G38+'[2]MAYO+FONDOS'!G38+'[2]JUNIO+FONDOS'!G38</f>
        <v>106803.40000000002</v>
      </c>
      <c r="J41" s="163">
        <v>0.51587799999999995</v>
      </c>
      <c r="K41" s="161">
        <f>'[2]FEBRERO+NVOS FDOS'!H38+'[2]MARZO+FONDOS'!H38+'[2]ABRIL+FONDOS '!H38+'[2]MAYO+FONDOS'!H38+'[2]JUNIO+FONDOS'!H38</f>
        <v>43834.5</v>
      </c>
      <c r="L41" s="160">
        <v>0.827538</v>
      </c>
      <c r="M41" s="161">
        <f>'[2]MARZO+FONDOS'!N38+'[2]ABRIL+FONDOS '!N38+'[2]MAYO+FONDOS'!N38+'[2]JUNIO+FONDOS'!N38</f>
        <v>472836.3</v>
      </c>
      <c r="N41" s="160">
        <v>2.1670769999999999</v>
      </c>
      <c r="O41" s="161">
        <f>'[2]FEBRERO+NVOS FDOS'!O38+'[2]MARZO+FONDOS'!O38+'[2]ABRIL+FONDOS '!O38+'[2]MAYO+FONDOS'!O38+'[2]JUNIO+FONDOS'!O38</f>
        <v>1788610.93</v>
      </c>
      <c r="P41" s="162">
        <f t="shared" si="0"/>
        <v>11684908.060000001</v>
      </c>
      <c r="Q41" s="96"/>
      <c r="R41" s="3"/>
      <c r="S41" s="3"/>
    </row>
    <row r="42" spans="1:19" s="23" customFormat="1" ht="11.4">
      <c r="A42" s="24" t="s">
        <v>56</v>
      </c>
      <c r="B42" s="163">
        <v>1.594795</v>
      </c>
      <c r="C42" s="161">
        <f>'[2]FEBRERO+NVOS FDOS'!C39+'[2]MARZO+FONDOS'!C39+'[2]ABRIL+FONDOS '!C39+'[2]MAYO+FONDOS'!C39+'[2]JUNIO+FONDOS'!C39</f>
        <v>22854695.699999996</v>
      </c>
      <c r="D42" s="163">
        <v>1.594795</v>
      </c>
      <c r="E42" s="161">
        <f>'[2]FEBRERO+NVOS FDOS'!D39+'[2]MARZO+FONDOS'!D39+'[2]ABRIL+FONDOS '!D39+'[2]MAYO+FONDOS'!D39+'[2]JUNIO+FONDOS'!D39</f>
        <v>5247940.71</v>
      </c>
      <c r="F42" s="163">
        <v>1.594795</v>
      </c>
      <c r="G42" s="161">
        <f>'[2]FEBRERO+NVOS FDOS'!E39+'[2]MARZO+FONDOS'!E39+'[2]ABRIL+FONDOS '!E39+'[2]MAYO+FONDOS'!E39+'[2]JUNIO+FONDOS'!E39</f>
        <v>563525.59</v>
      </c>
      <c r="H42" s="163">
        <v>1.594795</v>
      </c>
      <c r="I42" s="161">
        <f>'[2]FEBRERO+NVOS FDOS'!G39+'[2]MARZO+FONDOS'!G39+'[2]ABRIL+FONDOS '!G39+'[2]MAYO+FONDOS'!G39+'[2]JUNIO+FONDOS'!G39</f>
        <v>330174.06</v>
      </c>
      <c r="J42" s="163">
        <v>1.594795</v>
      </c>
      <c r="K42" s="161">
        <f>'[2]FEBRERO+NVOS FDOS'!H39+'[2]MARZO+FONDOS'!H39+'[2]ABRIL+FONDOS '!H39+'[2]MAYO+FONDOS'!H39+'[2]JUNIO+FONDOS'!H39</f>
        <v>135510.84999999998</v>
      </c>
      <c r="L42" s="160">
        <v>1.910509</v>
      </c>
      <c r="M42" s="161">
        <f>'[2]MARZO+FONDOS'!N39+'[2]ABRIL+FONDOS '!N39+'[2]MAYO+FONDOS'!N39+'[2]JUNIO+FONDOS'!N39</f>
        <v>1091621.1499999999</v>
      </c>
      <c r="N42" s="160">
        <v>2.5730759999999999</v>
      </c>
      <c r="O42" s="161">
        <f>'[2]FEBRERO+NVOS FDOS'!O39+'[2]MARZO+FONDOS'!O39+'[2]ABRIL+FONDOS '!O39+'[2]MAYO+FONDOS'!O39+'[2]JUNIO+FONDOS'!O39</f>
        <v>2123704.8099999996</v>
      </c>
      <c r="P42" s="162">
        <f t="shared" si="0"/>
        <v>32347172.869999994</v>
      </c>
      <c r="Q42" s="96"/>
      <c r="R42" s="3"/>
      <c r="S42" s="3"/>
    </row>
    <row r="43" spans="1:19" s="23" customFormat="1" ht="11.4">
      <c r="A43" s="24" t="s">
        <v>57</v>
      </c>
      <c r="B43" s="163">
        <v>0.34800500000000001</v>
      </c>
      <c r="C43" s="161">
        <f>'[2]FEBRERO+NVOS FDOS'!C40+'[2]MARZO+FONDOS'!C40+'[2]ABRIL+FONDOS '!C40+'[2]MAYO+FONDOS'!C40+'[2]JUNIO+FONDOS'!C40</f>
        <v>4986921.66</v>
      </c>
      <c r="D43" s="163">
        <v>0.34800500000000001</v>
      </c>
      <c r="E43" s="161">
        <f>'[2]FEBRERO+NVOS FDOS'!D40+'[2]MARZO+FONDOS'!D40+'[2]ABRIL+FONDOS '!D40+'[2]MAYO+FONDOS'!D40+'[2]JUNIO+FONDOS'!D40</f>
        <v>1145168.8799999999</v>
      </c>
      <c r="F43" s="163">
        <v>0.34800500000000001</v>
      </c>
      <c r="G43" s="161">
        <f>'[2]FEBRERO+NVOS FDOS'!E40+'[2]MARZO+FONDOS'!E40+'[2]ABRIL+FONDOS '!E40+'[2]MAYO+FONDOS'!E40+'[2]JUNIO+FONDOS'!E40</f>
        <v>122968.61</v>
      </c>
      <c r="H43" s="163">
        <v>0.34800500000000001</v>
      </c>
      <c r="I43" s="161">
        <f>'[2]FEBRERO+NVOS FDOS'!G40+'[2]MARZO+FONDOS'!G40+'[2]ABRIL+FONDOS '!G40+'[2]MAYO+FONDOS'!G40+'[2]JUNIO+FONDOS'!G40</f>
        <v>72048.27</v>
      </c>
      <c r="J43" s="163">
        <v>0.34800500000000001</v>
      </c>
      <c r="K43" s="161">
        <f>'[2]FEBRERO+NVOS FDOS'!H40+'[2]MARZO+FONDOS'!H40+'[2]ABRIL+FONDOS '!H40+'[2]MAYO+FONDOS'!H40+'[2]JUNIO+FONDOS'!H40</f>
        <v>29570.25</v>
      </c>
      <c r="L43" s="160">
        <v>1.217846</v>
      </c>
      <c r="M43" s="161">
        <f>'[2]MARZO+FONDOS'!N40+'[2]ABRIL+FONDOS '!N40+'[2]MAYO+FONDOS'!N40+'[2]JUNIO+FONDOS'!N40</f>
        <v>695849.37</v>
      </c>
      <c r="N43" s="160">
        <v>3.9891139999999998</v>
      </c>
      <c r="O43" s="161">
        <f>'[2]FEBRERO+NVOS FDOS'!O40+'[2]MARZO+FONDOS'!O40+'[2]ABRIL+FONDOS '!O40+'[2]MAYO+FONDOS'!O40+'[2]JUNIO+FONDOS'!O40</f>
        <v>3292440.88</v>
      </c>
      <c r="P43" s="162">
        <f t="shared" si="0"/>
        <v>10344967.92</v>
      </c>
      <c r="Q43" s="96"/>
      <c r="R43" s="3"/>
      <c r="S43" s="3"/>
    </row>
    <row r="44" spans="1:19" s="23" customFormat="1" ht="11.4">
      <c r="A44" s="24" t="s">
        <v>58</v>
      </c>
      <c r="B44" s="163">
        <v>0.89753000000000005</v>
      </c>
      <c r="C44" s="161">
        <f>'[2]FEBRERO+NVOS FDOS'!C41+'[2]MARZO+FONDOS'!C41+'[2]ABRIL+FONDOS '!C41+'[2]MAYO+FONDOS'!C41+'[2]JUNIO+FONDOS'!C41</f>
        <v>12862336.819999998</v>
      </c>
      <c r="D44" s="163">
        <v>0.89753000000000005</v>
      </c>
      <c r="E44" s="161">
        <f>'[2]FEBRERO+NVOS FDOS'!D41+'[2]MARZO+FONDOS'!D41+'[2]ABRIL+FONDOS '!D41+'[2]MAYO+FONDOS'!D41+'[2]JUNIO+FONDOS'!D41</f>
        <v>2953473.15</v>
      </c>
      <c r="F44" s="163">
        <v>0.89753000000000005</v>
      </c>
      <c r="G44" s="161">
        <f>'[2]FEBRERO+NVOS FDOS'!E41+'[2]MARZO+FONDOS'!E41+'[2]ABRIL+FONDOS '!E41+'[2]MAYO+FONDOS'!E41+'[2]JUNIO+FONDOS'!E41</f>
        <v>317144.90999999997</v>
      </c>
      <c r="H44" s="163">
        <v>0.89753000000000005</v>
      </c>
      <c r="I44" s="161">
        <f>'[2]FEBRERO+NVOS FDOS'!G41+'[2]MARZO+FONDOS'!G41+'[2]ABRIL+FONDOS '!G41+'[2]MAYO+FONDOS'!G41+'[2]JUNIO+FONDOS'!G41</f>
        <v>185817.69</v>
      </c>
      <c r="J44" s="163">
        <v>0.89753000000000005</v>
      </c>
      <c r="K44" s="161">
        <f>'[2]FEBRERO+NVOS FDOS'!H41+'[2]MARZO+FONDOS'!H41+'[2]ABRIL+FONDOS '!H41+'[2]MAYO+FONDOS'!H41+'[2]JUNIO+FONDOS'!H41</f>
        <v>76263.75</v>
      </c>
      <c r="L44" s="160">
        <v>1.198205</v>
      </c>
      <c r="M44" s="161">
        <f>'[2]MARZO+FONDOS'!N41+'[2]ABRIL+FONDOS '!N41+'[2]MAYO+FONDOS'!N41+'[2]JUNIO+FONDOS'!N41</f>
        <v>684626.86</v>
      </c>
      <c r="N44" s="160">
        <v>2.2707090000000001</v>
      </c>
      <c r="O44" s="161">
        <f>'[2]FEBRERO+NVOS FDOS'!O41+'[2]MARZO+FONDOS'!O41+'[2]ABRIL+FONDOS '!O41+'[2]MAYO+FONDOS'!O41+'[2]JUNIO+FONDOS'!O41</f>
        <v>1874145.1</v>
      </c>
      <c r="P44" s="162">
        <f t="shared" si="0"/>
        <v>18953808.280000001</v>
      </c>
      <c r="Q44" s="96"/>
      <c r="R44" s="3"/>
      <c r="S44" s="3"/>
    </row>
    <row r="45" spans="1:19" s="23" customFormat="1" ht="11.4">
      <c r="A45" s="24" t="s">
        <v>59</v>
      </c>
      <c r="B45" s="163">
        <v>8.897437</v>
      </c>
      <c r="C45" s="161">
        <f>'[2]FEBRERO+NVOS FDOS'!C42+'[2]MARZO+FONDOS'!C42+'[2]ABRIL+FONDOS '!C42+'[2]MAYO+FONDOS'!C42+'[2]JUNIO+FONDOS'!C42</f>
        <v>127507304.05</v>
      </c>
      <c r="D45" s="163">
        <v>8.897437</v>
      </c>
      <c r="E45" s="161">
        <f>'[2]FEBRERO+NVOS FDOS'!D42+'[2]MARZO+FONDOS'!D42+'[2]ABRIL+FONDOS '!D42+'[2]MAYO+FONDOS'!D42+'[2]JUNIO+FONDOS'!D42</f>
        <v>29278510.25</v>
      </c>
      <c r="F45" s="163">
        <v>8.897437</v>
      </c>
      <c r="G45" s="161">
        <f>'[2]FEBRERO+NVOS FDOS'!E42+'[2]MARZO+FONDOS'!E42+'[2]ABRIL+FONDOS '!E42+'[2]MAYO+FONDOS'!E42+'[2]JUNIO+FONDOS'!E42</f>
        <v>3143936.0000000005</v>
      </c>
      <c r="H45" s="163">
        <v>8.897437</v>
      </c>
      <c r="I45" s="161">
        <f>'[2]FEBRERO+NVOS FDOS'!G42+'[2]MARZO+FONDOS'!G42+'[2]ABRIL+FONDOS '!G42+'[2]MAYO+FONDOS'!G42+'[2]JUNIO+FONDOS'!G42</f>
        <v>1842056.73</v>
      </c>
      <c r="J45" s="163">
        <v>8.897437</v>
      </c>
      <c r="K45" s="161">
        <f>'[2]FEBRERO+NVOS FDOS'!H42+'[2]MARZO+FONDOS'!H42+'[2]ABRIL+FONDOS '!H42+'[2]MAYO+FONDOS'!H42+'[2]JUNIO+FONDOS'!H42</f>
        <v>756021.45000000007</v>
      </c>
      <c r="L45" s="160">
        <v>7.0870730000000002</v>
      </c>
      <c r="M45" s="161">
        <f>'[2]MARZO+FONDOS'!N42+'[2]ABRIL+FONDOS '!N42+'[2]MAYO+FONDOS'!N42+'[2]JUNIO+FONDOS'!N42</f>
        <v>4049391.39</v>
      </c>
      <c r="N45" s="160">
        <v>2.3072979999999998</v>
      </c>
      <c r="O45" s="161">
        <f>'[2]FEBRERO+NVOS FDOS'!O42+'[2]MARZO+FONDOS'!O42+'[2]ABRIL+FONDOS '!O42+'[2]MAYO+FONDOS'!O42+'[2]JUNIO+FONDOS'!O42</f>
        <v>1904343.26</v>
      </c>
      <c r="P45" s="162">
        <f t="shared" si="0"/>
        <v>168481563.12999997</v>
      </c>
      <c r="Q45" s="96"/>
      <c r="R45" s="3"/>
      <c r="S45" s="3"/>
    </row>
    <row r="46" spans="1:19" s="23" customFormat="1" ht="11.4">
      <c r="A46" s="24" t="s">
        <v>60</v>
      </c>
      <c r="B46" s="163">
        <v>0.95620700000000003</v>
      </c>
      <c r="C46" s="161">
        <f>'[2]FEBRERO+NVOS FDOS'!C43+'[2]MARZO+FONDOS'!C43+'[2]ABRIL+FONDOS '!C43+'[2]MAYO+FONDOS'!C43+'[2]JUNIO+FONDOS'!C43</f>
        <v>13703204.120000001</v>
      </c>
      <c r="D46" s="163">
        <v>0.95620700000000003</v>
      </c>
      <c r="E46" s="161">
        <f>'[2]FEBRERO+NVOS FDOS'!D43+'[2]MARZO+FONDOS'!D43+'[2]ABRIL+FONDOS '!D43+'[2]MAYO+FONDOS'!D43+'[2]JUNIO+FONDOS'!D43</f>
        <v>3146559.67</v>
      </c>
      <c r="F46" s="163">
        <v>0.95620700000000003</v>
      </c>
      <c r="G46" s="161">
        <f>'[2]FEBRERO+NVOS FDOS'!E43+'[2]MARZO+FONDOS'!E43+'[2]ABRIL+FONDOS '!E43+'[2]MAYO+FONDOS'!E43+'[2]JUNIO+FONDOS'!E43</f>
        <v>337878.60000000003</v>
      </c>
      <c r="H46" s="163">
        <v>0.95620700000000003</v>
      </c>
      <c r="I46" s="161">
        <f>'[2]FEBRERO+NVOS FDOS'!G43+'[2]MARZO+FONDOS'!G43+'[2]ABRIL+FONDOS '!G43+'[2]MAYO+FONDOS'!G43+'[2]JUNIO+FONDOS'!G43</f>
        <v>197965.72</v>
      </c>
      <c r="J46" s="163">
        <v>0.95620700000000003</v>
      </c>
      <c r="K46" s="161">
        <f>'[2]FEBRERO+NVOS FDOS'!H43+'[2]MARZO+FONDOS'!H43+'[2]ABRIL+FONDOS '!H43+'[2]MAYO+FONDOS'!H43+'[2]JUNIO+FONDOS'!H43</f>
        <v>81249.600000000006</v>
      </c>
      <c r="L46" s="160">
        <v>1.7173309999999999</v>
      </c>
      <c r="M46" s="161">
        <f>'[2]MARZO+FONDOS'!N43+'[2]ABRIL+FONDOS '!N43+'[2]MAYO+FONDOS'!N43+'[2]JUNIO+FONDOS'!N43</f>
        <v>981243.04</v>
      </c>
      <c r="N46" s="160">
        <v>3.7203849999999998</v>
      </c>
      <c r="O46" s="161">
        <f>'[2]FEBRERO+NVOS FDOS'!O43+'[2]MARZO+FONDOS'!O43+'[2]ABRIL+FONDOS '!O43+'[2]MAYO+FONDOS'!O43+'[2]JUNIO+FONDOS'!O43</f>
        <v>3070643.69</v>
      </c>
      <c r="P46" s="162">
        <f t="shared" si="0"/>
        <v>21518744.440000001</v>
      </c>
      <c r="Q46" s="96"/>
      <c r="R46" s="3"/>
      <c r="S46" s="3"/>
    </row>
    <row r="47" spans="1:19" s="23" customFormat="1" ht="11.4">
      <c r="A47" s="24" t="s">
        <v>61</v>
      </c>
      <c r="B47" s="163">
        <v>1.8758999999999999</v>
      </c>
      <c r="C47" s="161">
        <f>'[2]FEBRERO+NVOS FDOS'!C44+'[2]MARZO+FONDOS'!C44+'[2]ABRIL+FONDOS '!C44+'[2]MAYO+FONDOS'!C44+'[2]JUNIO+FONDOS'!C44</f>
        <v>26883124.629999995</v>
      </c>
      <c r="D47" s="163">
        <v>1.8758999999999999</v>
      </c>
      <c r="E47" s="161">
        <f>'[2]FEBRERO+NVOS FDOS'!D44+'[2]MARZO+FONDOS'!D44+'[2]ABRIL+FONDOS '!D44+'[2]MAYO+FONDOS'!D44+'[2]JUNIO+FONDOS'!D44</f>
        <v>6172963.8900000006</v>
      </c>
      <c r="F47" s="163">
        <v>1.8758999999999999</v>
      </c>
      <c r="G47" s="161">
        <f>'[2]FEBRERO+NVOS FDOS'!E44+'[2]MARZO+FONDOS'!E44+'[2]ABRIL+FONDOS '!E44+'[2]MAYO+FONDOS'!E44+'[2]JUNIO+FONDOS'!E44</f>
        <v>662854.89</v>
      </c>
      <c r="H47" s="163">
        <v>1.8758999999999999</v>
      </c>
      <c r="I47" s="161">
        <f>'[2]FEBRERO+NVOS FDOS'!G44+'[2]MARZO+FONDOS'!G44+'[2]ABRIL+FONDOS '!G44+'[2]MAYO+FONDOS'!G44+'[2]JUNIO+FONDOS'!G44</f>
        <v>388371.86000000004</v>
      </c>
      <c r="J47" s="163">
        <v>1.8758999999999999</v>
      </c>
      <c r="K47" s="161">
        <f>'[2]FEBRERO+NVOS FDOS'!H44+'[2]MARZO+FONDOS'!H44+'[2]ABRIL+FONDOS '!H44+'[2]MAYO+FONDOS'!H44+'[2]JUNIO+FONDOS'!H44</f>
        <v>159396.55000000002</v>
      </c>
      <c r="L47" s="160">
        <v>2.0162589999999998</v>
      </c>
      <c r="M47" s="161">
        <f>'[2]MARZO+FONDOS'!N44+'[2]ABRIL+FONDOS '!N44+'[2]MAYO+FONDOS'!N44+'[2]JUNIO+FONDOS'!N44</f>
        <v>1152044.27</v>
      </c>
      <c r="N47" s="160">
        <v>2.3691740000000001</v>
      </c>
      <c r="O47" s="161">
        <f>'[2]FEBRERO+NVOS FDOS'!O44+'[2]MARZO+FONDOS'!O44+'[2]ABRIL+FONDOS '!O44+'[2]MAYO+FONDOS'!O44+'[2]JUNIO+FONDOS'!O44</f>
        <v>1955413.01</v>
      </c>
      <c r="P47" s="162">
        <f t="shared" si="0"/>
        <v>37374169.099999994</v>
      </c>
      <c r="Q47" s="96"/>
      <c r="R47" s="3"/>
      <c r="S47" s="3"/>
    </row>
    <row r="48" spans="1:19" s="23" customFormat="1" ht="11.4">
      <c r="A48" s="24" t="s">
        <v>62</v>
      </c>
      <c r="B48" s="163">
        <v>9.4339239999999993</v>
      </c>
      <c r="C48" s="161">
        <f>'[2]FEBRERO+NVOS FDOS'!C45+'[2]MARZO+FONDOS'!C45+'[2]ABRIL+FONDOS '!C45+'[2]MAYO+FONDOS'!C45+'[2]JUNIO+FONDOS'!C45</f>
        <v>135195593.43000001</v>
      </c>
      <c r="D48" s="163">
        <v>9.4339239999999993</v>
      </c>
      <c r="E48" s="161">
        <f>'[2]FEBRERO+NVOS FDOS'!D45+'[2]MARZO+FONDOS'!D45+'[2]ABRIL+FONDOS '!D45+'[2]MAYO+FONDOS'!D45+'[2]JUNIO+FONDOS'!D45</f>
        <v>31043910.780000001</v>
      </c>
      <c r="F48" s="163">
        <v>9.4339239999999993</v>
      </c>
      <c r="G48" s="161">
        <f>'[2]FEBRERO+NVOS FDOS'!E45+'[2]MARZO+FONDOS'!E45+'[2]ABRIL+FONDOS '!E45+'[2]MAYO+FONDOS'!E45+'[2]JUNIO+FONDOS'!E45</f>
        <v>3333505.2800000003</v>
      </c>
      <c r="H48" s="163">
        <v>9.4339239999999993</v>
      </c>
      <c r="I48" s="161">
        <f>'[2]FEBRERO+NVOS FDOS'!G45+'[2]MARZO+FONDOS'!G45+'[2]ABRIL+FONDOS '!G45+'[2]MAYO+FONDOS'!G45+'[2]JUNIO+FONDOS'!G45</f>
        <v>1953126.87</v>
      </c>
      <c r="J48" s="163">
        <v>9.4339239999999993</v>
      </c>
      <c r="K48" s="161">
        <f>'[2]FEBRERO+NVOS FDOS'!H45+'[2]MARZO+FONDOS'!H45+'[2]ABRIL+FONDOS '!H45+'[2]MAYO+FONDOS'!H45+'[2]JUNIO+FONDOS'!H45</f>
        <v>801607.14999999991</v>
      </c>
      <c r="L48" s="160">
        <v>7.7519289999999996</v>
      </c>
      <c r="M48" s="161">
        <f>'[2]MARZO+FONDOS'!N45+'[2]ABRIL+FONDOS '!N45+'[2]MAYO+FONDOS'!N45+'[2]JUNIO+FONDOS'!N45</f>
        <v>4429274.42</v>
      </c>
      <c r="N48" s="160">
        <v>2.3803830000000001</v>
      </c>
      <c r="O48" s="161">
        <f>'[2]FEBRERO+NVOS FDOS'!O45+'[2]MARZO+FONDOS'!O45+'[2]ABRIL+FONDOS '!O45+'[2]MAYO+FONDOS'!O45+'[2]JUNIO+FONDOS'!O45</f>
        <v>1964664.4100000001</v>
      </c>
      <c r="P48" s="162">
        <f t="shared" si="0"/>
        <v>178721682.34</v>
      </c>
      <c r="Q48" s="3"/>
      <c r="R48" s="3"/>
      <c r="S48" s="3"/>
    </row>
    <row r="49" spans="1:19" s="23" customFormat="1" ht="11.4">
      <c r="A49" s="24" t="s">
        <v>63</v>
      </c>
      <c r="B49" s="163">
        <v>0.463115</v>
      </c>
      <c r="C49" s="161">
        <f>'[2]FEBRERO+NVOS FDOS'!C46+'[2]MARZO+FONDOS'!C46+'[2]ABRIL+FONDOS '!C46+'[2]MAYO+FONDOS'!C46+'[2]JUNIO+FONDOS'!C46</f>
        <v>6636813.2599999998</v>
      </c>
      <c r="D49" s="163">
        <v>0.463115</v>
      </c>
      <c r="E49" s="161">
        <f>'[2]FEBRERO+NVOS FDOS'!D46+'[2]MARZO+FONDOS'!D46+'[2]ABRIL+FONDOS '!D46+'[2]MAYO+FONDOS'!D46+'[2]JUNIO+FONDOS'!D46</f>
        <v>1523957.6500000001</v>
      </c>
      <c r="F49" s="163">
        <v>0.463115</v>
      </c>
      <c r="G49" s="161">
        <f>'[2]FEBRERO+NVOS FDOS'!E46+'[2]MARZO+FONDOS'!E46+'[2]ABRIL+FONDOS '!E46+'[2]MAYO+FONDOS'!E46+'[2]JUNIO+FONDOS'!E46</f>
        <v>163643.06000000003</v>
      </c>
      <c r="H49" s="163">
        <v>0.463115</v>
      </c>
      <c r="I49" s="161">
        <f>'[2]FEBRERO+NVOS FDOS'!G46+'[2]MARZO+FONDOS'!G46+'[2]ABRIL+FONDOS '!G46+'[2]MAYO+FONDOS'!G46+'[2]JUNIO+FONDOS'!G46</f>
        <v>95879.76</v>
      </c>
      <c r="J49" s="163">
        <v>0.463115</v>
      </c>
      <c r="K49" s="161">
        <f>'[2]FEBRERO+NVOS FDOS'!H46+'[2]MARZO+FONDOS'!H46+'[2]ABRIL+FONDOS '!H46+'[2]MAYO+FONDOS'!H46+'[2]JUNIO+FONDOS'!H46</f>
        <v>39351.199999999997</v>
      </c>
      <c r="L49" s="160">
        <v>0.88079600000000002</v>
      </c>
      <c r="M49" s="161">
        <f>'[2]MARZO+FONDOS'!N46+'[2]ABRIL+FONDOS '!N46+'[2]MAYO+FONDOS'!N46+'[2]JUNIO+FONDOS'!N46</f>
        <v>503266.33999999997</v>
      </c>
      <c r="N49" s="160">
        <v>2.5180220000000002</v>
      </c>
      <c r="O49" s="161">
        <f>'[2]FEBRERO+NVOS FDOS'!O46+'[2]MARZO+FONDOS'!O46+'[2]ABRIL+FONDOS '!O46+'[2]MAYO+FONDOS'!O46+'[2]JUNIO+FONDOS'!O46</f>
        <v>2078265.6300000001</v>
      </c>
      <c r="P49" s="162">
        <f t="shared" si="0"/>
        <v>11041176.9</v>
      </c>
      <c r="Q49" s="96"/>
      <c r="R49" s="3"/>
      <c r="S49" s="3"/>
    </row>
    <row r="50" spans="1:19" s="23" customFormat="1" ht="11.4">
      <c r="A50" s="24" t="s">
        <v>64</v>
      </c>
      <c r="B50" s="163">
        <v>0.878081</v>
      </c>
      <c r="C50" s="161">
        <f>'[2]FEBRERO+NVOS FDOS'!C47+'[2]MARZO+FONDOS'!C47+'[2]ABRIL+FONDOS '!C47+'[2]MAYO+FONDOS'!C47+'[2]JUNIO+FONDOS'!C47</f>
        <v>12583669.17</v>
      </c>
      <c r="D50" s="163">
        <v>0.878081</v>
      </c>
      <c r="E50" s="161">
        <f>'[2]FEBRERO+NVOS FDOS'!D47+'[2]MARZO+FONDOS'!D47+'[2]ABRIL+FONDOS '!D47+'[2]MAYO+FONDOS'!D47+'[2]JUNIO+FONDOS'!D47</f>
        <v>2889472.95</v>
      </c>
      <c r="F50" s="163">
        <v>0.878081</v>
      </c>
      <c r="G50" s="161">
        <f>'[2]FEBRERO+NVOS FDOS'!E47+'[2]MARZO+FONDOS'!E47+'[2]ABRIL+FONDOS '!E47+'[2]MAYO+FONDOS'!E47+'[2]JUNIO+FONDOS'!E47</f>
        <v>310272.55</v>
      </c>
      <c r="H50" s="163">
        <v>0.878081</v>
      </c>
      <c r="I50" s="161">
        <f>'[2]FEBRERO+NVOS FDOS'!G47+'[2]MARZO+FONDOS'!G47+'[2]ABRIL+FONDOS '!G47+'[2]MAYO+FONDOS'!G47+'[2]JUNIO+FONDOS'!G47</f>
        <v>181791.12</v>
      </c>
      <c r="J50" s="163">
        <v>0.878081</v>
      </c>
      <c r="K50" s="161">
        <f>'[2]FEBRERO+NVOS FDOS'!H47+'[2]MARZO+FONDOS'!H47+'[2]ABRIL+FONDOS '!H47+'[2]MAYO+FONDOS'!H47+'[2]JUNIO+FONDOS'!H47</f>
        <v>74611.149999999994</v>
      </c>
      <c r="L50" s="160">
        <v>0.91591500000000003</v>
      </c>
      <c r="M50" s="161">
        <f>'[2]MARZO+FONDOS'!N47+'[2]ABRIL+FONDOS '!N47+'[2]MAYO+FONDOS'!N47+'[2]JUNIO+FONDOS'!N47</f>
        <v>523335.86</v>
      </c>
      <c r="N50" s="160">
        <v>1.443665</v>
      </c>
      <c r="O50" s="161">
        <f>'[2]FEBRERO+NVOS FDOS'!O47+'[2]MARZO+FONDOS'!O47+'[2]ABRIL+FONDOS '!O47+'[2]MAYO+FONDOS'!O47+'[2]JUNIO+FONDOS'!O47</f>
        <v>1191538.19</v>
      </c>
      <c r="P50" s="162">
        <f t="shared" si="0"/>
        <v>17754690.990000002</v>
      </c>
      <c r="Q50" s="96"/>
      <c r="R50" s="3"/>
      <c r="S50" s="3"/>
    </row>
    <row r="51" spans="1:19" ht="20.25" customHeight="1" thickBot="1">
      <c r="A51" s="164" t="s">
        <v>65</v>
      </c>
      <c r="B51" s="165">
        <f t="shared" ref="B51:P51" si="1">SUM(B8:B50)</f>
        <v>100</v>
      </c>
      <c r="C51" s="166">
        <f t="shared" si="1"/>
        <v>1433078982.7999997</v>
      </c>
      <c r="D51" s="165">
        <f t="shared" ref="D51" si="2">SUM(D8:D50)</f>
        <v>100</v>
      </c>
      <c r="E51" s="166">
        <f t="shared" si="1"/>
        <v>329066789.00000006</v>
      </c>
      <c r="F51" s="165">
        <f t="shared" ref="F51" si="3">SUM(F8:F50)</f>
        <v>100</v>
      </c>
      <c r="G51" s="166">
        <f t="shared" si="1"/>
        <v>35335299.399999999</v>
      </c>
      <c r="H51" s="165">
        <f t="shared" ref="H51" si="4">SUM(H8:H50)</f>
        <v>100</v>
      </c>
      <c r="I51" s="166">
        <f t="shared" si="1"/>
        <v>20703228.800000001</v>
      </c>
      <c r="J51" s="165">
        <f t="shared" ref="J51" si="5">SUM(J8:J50)</f>
        <v>100</v>
      </c>
      <c r="K51" s="166">
        <f t="shared" si="1"/>
        <v>8497070</v>
      </c>
      <c r="L51" s="165">
        <f>SUM(L8:L50)</f>
        <v>100.00000000000001</v>
      </c>
      <c r="M51" s="166">
        <f t="shared" si="1"/>
        <v>57137706.800000004</v>
      </c>
      <c r="N51" s="165">
        <f>SUM(N8:N50)</f>
        <v>100</v>
      </c>
      <c r="O51" s="166">
        <f t="shared" si="1"/>
        <v>82535643</v>
      </c>
      <c r="P51" s="166">
        <f t="shared" si="1"/>
        <v>1966354719.8</v>
      </c>
      <c r="Q51" s="96"/>
      <c r="R51" s="3"/>
      <c r="S51" s="3"/>
    </row>
    <row r="52" spans="1:19" ht="11.4">
      <c r="Q52" s="96"/>
    </row>
    <row r="53" spans="1:19" s="38" customFormat="1">
      <c r="B53" s="168"/>
      <c r="C53" s="169"/>
      <c r="D53" s="168"/>
      <c r="E53" s="169"/>
      <c r="F53" s="168"/>
      <c r="G53" s="169"/>
      <c r="H53" s="168"/>
      <c r="I53" s="169"/>
      <c r="J53" s="168"/>
      <c r="K53" s="169"/>
      <c r="L53" s="169"/>
      <c r="M53" s="169"/>
      <c r="N53" s="169"/>
      <c r="O53" s="169"/>
      <c r="P53" s="169"/>
      <c r="Q53" s="170"/>
    </row>
    <row r="54" spans="1:19" s="23" customFormat="1">
      <c r="B54" s="171"/>
      <c r="C54" s="3"/>
      <c r="D54" s="171"/>
      <c r="E54" s="3"/>
      <c r="F54" s="171"/>
      <c r="G54" s="3"/>
      <c r="H54" s="171"/>
      <c r="I54" s="3"/>
      <c r="J54" s="171"/>
      <c r="K54" s="3"/>
      <c r="L54" s="3"/>
      <c r="M54" s="3"/>
      <c r="N54" s="3"/>
      <c r="O54" s="3"/>
      <c r="P54" s="3"/>
      <c r="Q54" s="172"/>
    </row>
    <row r="55" spans="1:19" s="23" customFormat="1">
      <c r="B55" s="171"/>
      <c r="C55" s="3"/>
      <c r="D55" s="171"/>
      <c r="E55" s="3"/>
      <c r="F55" s="171"/>
      <c r="G55" s="3"/>
      <c r="H55" s="171"/>
      <c r="I55" s="3"/>
      <c r="J55" s="171"/>
      <c r="K55" s="3"/>
      <c r="L55" s="3"/>
      <c r="M55" s="3"/>
      <c r="N55" s="3"/>
      <c r="O55" s="3"/>
      <c r="P55" s="3"/>
      <c r="Q55" s="172"/>
    </row>
    <row r="56" spans="1:19" s="23" customFormat="1">
      <c r="B56" s="171"/>
      <c r="D56" s="171"/>
      <c r="F56" s="171"/>
      <c r="H56" s="171"/>
      <c r="J56" s="171"/>
      <c r="Q56" s="172"/>
    </row>
    <row r="57" spans="1:19" s="23" customFormat="1">
      <c r="B57" s="171"/>
      <c r="D57" s="171"/>
      <c r="F57" s="171"/>
      <c r="H57" s="171"/>
      <c r="J57" s="171"/>
      <c r="Q57" s="172"/>
    </row>
    <row r="58" spans="1:19" s="23" customFormat="1">
      <c r="B58" s="171"/>
      <c r="D58" s="171"/>
      <c r="F58" s="171"/>
      <c r="H58" s="171"/>
      <c r="J58" s="171"/>
      <c r="Q58" s="172"/>
    </row>
    <row r="59" spans="1:19" s="23" customFormat="1">
      <c r="B59" s="171"/>
      <c r="D59" s="171"/>
      <c r="F59" s="171"/>
      <c r="H59" s="171"/>
      <c r="J59" s="171"/>
      <c r="Q59" s="172"/>
    </row>
    <row r="60" spans="1:19" s="23" customFormat="1">
      <c r="B60" s="171"/>
      <c r="D60" s="171"/>
      <c r="F60" s="171"/>
      <c r="H60" s="171"/>
      <c r="J60" s="171"/>
      <c r="Q60" s="172"/>
    </row>
    <row r="61" spans="1:19" s="23" customFormat="1">
      <c r="B61" s="171"/>
      <c r="D61" s="171"/>
      <c r="F61" s="171"/>
      <c r="H61" s="171"/>
      <c r="J61" s="171"/>
      <c r="Q61" s="172"/>
    </row>
    <row r="62" spans="1:19" s="23" customFormat="1">
      <c r="B62" s="171"/>
      <c r="D62" s="171"/>
      <c r="F62" s="171"/>
      <c r="H62" s="171"/>
      <c r="J62" s="171"/>
      <c r="Q62" s="172"/>
    </row>
    <row r="63" spans="1:19" s="23" customFormat="1">
      <c r="B63" s="171"/>
      <c r="D63" s="171"/>
      <c r="F63" s="171"/>
      <c r="H63" s="171"/>
      <c r="J63" s="171"/>
      <c r="Q63" s="172"/>
    </row>
    <row r="64" spans="1:19" s="23" customFormat="1">
      <c r="B64" s="171"/>
      <c r="D64" s="171"/>
      <c r="F64" s="171"/>
      <c r="H64" s="171"/>
      <c r="J64" s="171"/>
      <c r="Q64" s="172"/>
    </row>
    <row r="65" spans="2:17" s="23" customFormat="1">
      <c r="B65" s="171"/>
      <c r="D65" s="171"/>
      <c r="F65" s="171"/>
      <c r="H65" s="171"/>
      <c r="J65" s="171"/>
      <c r="Q65" s="172"/>
    </row>
    <row r="66" spans="2:17" s="23" customFormat="1">
      <c r="B66" s="171"/>
      <c r="D66" s="171"/>
      <c r="F66" s="171"/>
      <c r="H66" s="171"/>
      <c r="J66" s="171"/>
      <c r="Q66" s="172"/>
    </row>
    <row r="67" spans="2:17" s="23" customFormat="1">
      <c r="B67" s="171"/>
      <c r="D67" s="171"/>
      <c r="F67" s="171"/>
      <c r="H67" s="171"/>
      <c r="J67" s="171"/>
      <c r="Q67" s="172"/>
    </row>
    <row r="68" spans="2:17" s="23" customFormat="1">
      <c r="B68" s="171"/>
      <c r="D68" s="171"/>
      <c r="F68" s="171"/>
      <c r="H68" s="171"/>
      <c r="J68" s="171"/>
      <c r="Q68" s="172"/>
    </row>
    <row r="69" spans="2:17" s="23" customFormat="1">
      <c r="B69" s="171"/>
      <c r="D69" s="171"/>
      <c r="F69" s="171"/>
      <c r="H69" s="171"/>
      <c r="J69" s="171"/>
      <c r="Q69" s="172"/>
    </row>
    <row r="70" spans="2:17" s="23" customFormat="1">
      <c r="B70" s="171"/>
      <c r="D70" s="171"/>
      <c r="F70" s="171"/>
      <c r="H70" s="171"/>
      <c r="J70" s="171"/>
      <c r="Q70" s="172"/>
    </row>
    <row r="71" spans="2:17" s="23" customFormat="1">
      <c r="B71" s="171"/>
      <c r="D71" s="171"/>
      <c r="F71" s="171"/>
      <c r="H71" s="171"/>
      <c r="J71" s="171"/>
      <c r="Q71" s="172"/>
    </row>
    <row r="72" spans="2:17" s="23" customFormat="1">
      <c r="B72" s="171"/>
      <c r="D72" s="171"/>
      <c r="F72" s="171"/>
      <c r="H72" s="171"/>
      <c r="J72" s="171"/>
      <c r="Q72" s="172"/>
    </row>
    <row r="73" spans="2:17" s="23" customFormat="1">
      <c r="B73" s="171"/>
      <c r="D73" s="171"/>
      <c r="F73" s="171"/>
      <c r="H73" s="171"/>
      <c r="J73" s="171"/>
      <c r="Q73" s="172"/>
    </row>
    <row r="74" spans="2:17" s="23" customFormat="1">
      <c r="B74" s="171"/>
      <c r="D74" s="171"/>
      <c r="F74" s="171"/>
      <c r="H74" s="171"/>
      <c r="J74" s="171"/>
      <c r="Q74" s="172"/>
    </row>
    <row r="75" spans="2:17" s="23" customFormat="1">
      <c r="B75" s="171"/>
      <c r="D75" s="171"/>
      <c r="F75" s="171"/>
      <c r="H75" s="171"/>
      <c r="J75" s="171"/>
      <c r="Q75" s="172"/>
    </row>
    <row r="76" spans="2:17" s="23" customFormat="1">
      <c r="B76" s="171"/>
      <c r="D76" s="171"/>
      <c r="F76" s="171"/>
      <c r="H76" s="171"/>
      <c r="J76" s="171"/>
      <c r="Q76" s="172"/>
    </row>
    <row r="77" spans="2:17" s="23" customFormat="1">
      <c r="B77" s="171"/>
      <c r="D77" s="171"/>
      <c r="F77" s="171"/>
      <c r="H77" s="171"/>
      <c r="J77" s="171"/>
      <c r="Q77" s="172"/>
    </row>
    <row r="78" spans="2:17" s="23" customFormat="1">
      <c r="B78" s="171"/>
      <c r="D78" s="171"/>
      <c r="F78" s="171"/>
      <c r="H78" s="171"/>
      <c r="J78" s="171"/>
      <c r="Q78" s="172"/>
    </row>
    <row r="79" spans="2:17" s="23" customFormat="1">
      <c r="B79" s="171"/>
      <c r="D79" s="171"/>
      <c r="F79" s="171"/>
      <c r="H79" s="171"/>
      <c r="J79" s="171"/>
      <c r="Q79" s="172"/>
    </row>
    <row r="80" spans="2:17" s="23" customFormat="1">
      <c r="B80" s="171"/>
      <c r="D80" s="171"/>
      <c r="F80" s="171"/>
      <c r="H80" s="171"/>
      <c r="J80" s="171"/>
      <c r="Q80" s="172"/>
    </row>
    <row r="81" spans="2:17" s="23" customFormat="1">
      <c r="B81" s="171"/>
      <c r="D81" s="171"/>
      <c r="F81" s="171"/>
      <c r="H81" s="171"/>
      <c r="J81" s="171"/>
      <c r="Q81" s="172"/>
    </row>
    <row r="82" spans="2:17" s="23" customFormat="1">
      <c r="B82" s="171"/>
      <c r="D82" s="171"/>
      <c r="F82" s="171"/>
      <c r="H82" s="171"/>
      <c r="J82" s="171"/>
      <c r="Q82" s="172"/>
    </row>
    <row r="83" spans="2:17" s="23" customFormat="1">
      <c r="B83" s="171"/>
      <c r="D83" s="171"/>
      <c r="F83" s="171"/>
      <c r="H83" s="171"/>
      <c r="J83" s="171"/>
      <c r="Q83" s="172"/>
    </row>
    <row r="84" spans="2:17" s="23" customFormat="1">
      <c r="B84" s="171"/>
      <c r="D84" s="171"/>
      <c r="F84" s="171"/>
      <c r="H84" s="171"/>
      <c r="J84" s="171"/>
      <c r="Q84" s="172"/>
    </row>
    <row r="85" spans="2:17" s="23" customFormat="1">
      <c r="B85" s="171"/>
      <c r="D85" s="171"/>
      <c r="F85" s="171"/>
      <c r="H85" s="171"/>
      <c r="J85" s="171"/>
      <c r="Q85" s="172"/>
    </row>
    <row r="86" spans="2:17" s="23" customFormat="1">
      <c r="B86" s="171"/>
      <c r="D86" s="171"/>
      <c r="F86" s="171"/>
      <c r="H86" s="171"/>
      <c r="J86" s="171"/>
      <c r="Q86" s="172"/>
    </row>
    <row r="87" spans="2:17" s="23" customFormat="1">
      <c r="B87" s="171"/>
      <c r="D87" s="171"/>
      <c r="F87" s="171"/>
      <c r="H87" s="171"/>
      <c r="J87" s="171"/>
      <c r="Q87" s="172"/>
    </row>
    <row r="88" spans="2:17" s="23" customFormat="1">
      <c r="B88" s="171"/>
      <c r="D88" s="171"/>
      <c r="F88" s="171"/>
      <c r="H88" s="171"/>
      <c r="J88" s="171"/>
      <c r="Q88" s="172"/>
    </row>
    <row r="89" spans="2:17" s="23" customFormat="1">
      <c r="B89" s="171"/>
      <c r="D89" s="171"/>
      <c r="F89" s="171"/>
      <c r="H89" s="171"/>
      <c r="J89" s="171"/>
      <c r="Q89" s="172"/>
    </row>
    <row r="90" spans="2:17" s="23" customFormat="1">
      <c r="B90" s="171"/>
      <c r="D90" s="171"/>
      <c r="F90" s="171"/>
      <c r="H90" s="171"/>
      <c r="J90" s="171"/>
      <c r="Q90" s="172"/>
    </row>
    <row r="91" spans="2:17" s="23" customFormat="1">
      <c r="B91" s="171"/>
      <c r="D91" s="171"/>
      <c r="F91" s="171"/>
      <c r="H91" s="171"/>
      <c r="J91" s="171"/>
      <c r="Q91" s="172"/>
    </row>
    <row r="92" spans="2:17" s="23" customFormat="1">
      <c r="B92" s="171"/>
      <c r="D92" s="171"/>
      <c r="F92" s="171"/>
      <c r="H92" s="171"/>
      <c r="J92" s="171"/>
      <c r="Q92" s="172"/>
    </row>
    <row r="93" spans="2:17" s="23" customFormat="1">
      <c r="B93" s="171"/>
      <c r="D93" s="171"/>
      <c r="F93" s="171"/>
      <c r="H93" s="171"/>
      <c r="J93" s="171"/>
      <c r="Q93" s="172"/>
    </row>
    <row r="94" spans="2:17" s="23" customFormat="1">
      <c r="B94" s="171"/>
      <c r="D94" s="171"/>
      <c r="F94" s="171"/>
      <c r="H94" s="171"/>
      <c r="J94" s="171"/>
      <c r="Q94" s="172"/>
    </row>
    <row r="95" spans="2:17" s="23" customFormat="1">
      <c r="B95" s="171"/>
      <c r="D95" s="171"/>
      <c r="F95" s="171"/>
      <c r="H95" s="171"/>
      <c r="J95" s="171"/>
      <c r="Q95" s="172"/>
    </row>
    <row r="96" spans="2:17" s="23" customFormat="1">
      <c r="B96" s="171"/>
      <c r="D96" s="171"/>
      <c r="F96" s="171"/>
      <c r="H96" s="171"/>
      <c r="J96" s="171"/>
      <c r="Q96" s="172"/>
    </row>
    <row r="97" spans="2:17" s="23" customFormat="1">
      <c r="B97" s="171"/>
      <c r="D97" s="171"/>
      <c r="F97" s="171"/>
      <c r="H97" s="171"/>
      <c r="J97" s="171"/>
      <c r="Q97" s="172"/>
    </row>
    <row r="98" spans="2:17" s="23" customFormat="1">
      <c r="B98" s="171"/>
      <c r="D98" s="171"/>
      <c r="F98" s="171"/>
      <c r="H98" s="171"/>
      <c r="J98" s="171"/>
      <c r="Q98" s="172"/>
    </row>
    <row r="99" spans="2:17" s="23" customFormat="1">
      <c r="B99" s="171"/>
      <c r="D99" s="171"/>
      <c r="F99" s="171"/>
      <c r="H99" s="171"/>
      <c r="J99" s="171"/>
      <c r="Q99" s="172"/>
    </row>
    <row r="100" spans="2:17" s="23" customFormat="1">
      <c r="B100" s="171"/>
      <c r="D100" s="171"/>
      <c r="F100" s="171"/>
      <c r="H100" s="171"/>
      <c r="J100" s="171"/>
      <c r="Q100" s="172"/>
    </row>
    <row r="101" spans="2:17" s="23" customFormat="1">
      <c r="B101" s="171"/>
      <c r="D101" s="171"/>
      <c r="F101" s="171"/>
      <c r="H101" s="171"/>
      <c r="J101" s="171"/>
      <c r="Q101" s="172"/>
    </row>
    <row r="102" spans="2:17" s="23" customFormat="1">
      <c r="B102" s="171"/>
      <c r="D102" s="171"/>
      <c r="F102" s="171"/>
      <c r="H102" s="171"/>
      <c r="J102" s="171"/>
      <c r="Q102" s="172"/>
    </row>
    <row r="103" spans="2:17" s="23" customFormat="1">
      <c r="B103" s="171"/>
      <c r="D103" s="171"/>
      <c r="F103" s="171"/>
      <c r="H103" s="171"/>
      <c r="J103" s="171"/>
      <c r="Q103" s="172"/>
    </row>
    <row r="104" spans="2:17" s="23" customFormat="1">
      <c r="B104" s="171"/>
      <c r="D104" s="171"/>
      <c r="F104" s="171"/>
      <c r="H104" s="171"/>
      <c r="J104" s="171"/>
      <c r="Q104" s="172"/>
    </row>
    <row r="105" spans="2:17" s="23" customFormat="1">
      <c r="B105" s="171"/>
      <c r="D105" s="171"/>
      <c r="F105" s="171"/>
      <c r="H105" s="171"/>
      <c r="J105" s="171"/>
      <c r="Q105" s="172"/>
    </row>
    <row r="106" spans="2:17" s="23" customFormat="1">
      <c r="B106" s="171"/>
      <c r="D106" s="171"/>
      <c r="F106" s="171"/>
      <c r="H106" s="171"/>
      <c r="J106" s="171"/>
      <c r="Q106" s="172"/>
    </row>
    <row r="107" spans="2:17" s="23" customFormat="1">
      <c r="B107" s="171"/>
      <c r="D107" s="171"/>
      <c r="F107" s="171"/>
      <c r="H107" s="171"/>
      <c r="J107" s="171"/>
      <c r="Q107" s="172"/>
    </row>
    <row r="108" spans="2:17" s="23" customFormat="1">
      <c r="B108" s="171"/>
      <c r="D108" s="171"/>
      <c r="F108" s="171"/>
      <c r="H108" s="171"/>
      <c r="J108" s="171"/>
      <c r="Q108" s="172"/>
    </row>
    <row r="109" spans="2:17" s="23" customFormat="1">
      <c r="B109" s="171"/>
      <c r="D109" s="171"/>
      <c r="F109" s="171"/>
      <c r="H109" s="171"/>
      <c r="J109" s="171"/>
      <c r="Q109" s="172"/>
    </row>
    <row r="110" spans="2:17" s="23" customFormat="1">
      <c r="B110" s="171"/>
      <c r="D110" s="171"/>
      <c r="F110" s="171"/>
      <c r="H110" s="171"/>
      <c r="J110" s="171"/>
      <c r="Q110" s="172"/>
    </row>
    <row r="111" spans="2:17" s="23" customFormat="1">
      <c r="B111" s="171"/>
      <c r="D111" s="171"/>
      <c r="F111" s="171"/>
      <c r="H111" s="171"/>
      <c r="J111" s="171"/>
      <c r="Q111" s="172"/>
    </row>
    <row r="112" spans="2:17" s="23" customFormat="1">
      <c r="B112" s="171"/>
      <c r="D112" s="171"/>
      <c r="F112" s="171"/>
      <c r="H112" s="171"/>
      <c r="J112" s="171"/>
      <c r="Q112" s="172"/>
    </row>
    <row r="113" spans="2:17" s="23" customFormat="1">
      <c r="B113" s="171"/>
      <c r="D113" s="171"/>
      <c r="F113" s="171"/>
      <c r="H113" s="171"/>
      <c r="J113" s="171"/>
      <c r="Q113" s="172"/>
    </row>
    <row r="114" spans="2:17" s="23" customFormat="1">
      <c r="B114" s="171"/>
      <c r="D114" s="171"/>
      <c r="F114" s="171"/>
      <c r="H114" s="171"/>
      <c r="J114" s="171"/>
      <c r="Q114" s="172"/>
    </row>
    <row r="115" spans="2:17" s="23" customFormat="1">
      <c r="B115" s="171"/>
      <c r="D115" s="171"/>
      <c r="F115" s="171"/>
      <c r="H115" s="171"/>
      <c r="J115" s="171"/>
      <c r="Q115" s="172"/>
    </row>
    <row r="116" spans="2:17" s="23" customFormat="1">
      <c r="B116" s="171"/>
      <c r="D116" s="171"/>
      <c r="F116" s="171"/>
      <c r="H116" s="171"/>
      <c r="J116" s="171"/>
      <c r="Q116" s="172"/>
    </row>
    <row r="117" spans="2:17" s="23" customFormat="1">
      <c r="B117" s="171"/>
      <c r="D117" s="171"/>
      <c r="F117" s="171"/>
      <c r="H117" s="171"/>
      <c r="J117" s="171"/>
      <c r="Q117" s="172"/>
    </row>
  </sheetData>
  <mergeCells count="10">
    <mergeCell ref="A1:P1"/>
    <mergeCell ref="A2:P2"/>
    <mergeCell ref="A3:P3"/>
    <mergeCell ref="B5:C5"/>
    <mergeCell ref="D5:E5"/>
    <mergeCell ref="F5:G5"/>
    <mergeCell ref="H5:I5"/>
    <mergeCell ref="J5:K5"/>
    <mergeCell ref="L5:M5"/>
    <mergeCell ref="N5:O5"/>
  </mergeCells>
  <printOptions horizontalCentered="1"/>
  <pageMargins left="0.59055118110236227" right="0" top="0.27559055118110237" bottom="0.19685039370078741" header="0" footer="0"/>
  <pageSetup paperSize="5" scale="8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17"/>
  <sheetViews>
    <sheetView workbookViewId="0">
      <pane ySplit="6" topLeftCell="A7" activePane="bottomLeft" state="frozen"/>
      <selection activeCell="D8" sqref="D8"/>
      <selection pane="bottomLeft" activeCell="D8" sqref="D8"/>
    </sheetView>
  </sheetViews>
  <sheetFormatPr baseColWidth="10" defaultColWidth="11.44140625" defaultRowHeight="13.2"/>
  <cols>
    <col min="1" max="1" width="19.5546875" style="2" bestFit="1" customWidth="1"/>
    <col min="2" max="2" width="10.44140625" style="167" bestFit="1" customWidth="1"/>
    <col min="3" max="3" width="14.6640625" style="2" bestFit="1" customWidth="1"/>
    <col min="4" max="4" width="10.44140625" style="2" bestFit="1" customWidth="1"/>
    <col min="5" max="5" width="13.33203125" style="2" bestFit="1" customWidth="1"/>
    <col min="6" max="6" width="10.44140625" style="2" bestFit="1" customWidth="1"/>
    <col min="7" max="7" width="12.33203125" style="2" bestFit="1" customWidth="1"/>
    <col min="8" max="8" width="10.44140625" style="2" bestFit="1" customWidth="1"/>
    <col min="9" max="9" width="12.33203125" style="2" bestFit="1" customWidth="1"/>
    <col min="10" max="10" width="10.44140625" style="2" bestFit="1" customWidth="1"/>
    <col min="11" max="11" width="11.33203125" style="2" bestFit="1" customWidth="1"/>
    <col min="12" max="12" width="10.44140625" style="2" bestFit="1" customWidth="1"/>
    <col min="13" max="13" width="12.33203125" style="2" bestFit="1" customWidth="1"/>
    <col min="14" max="14" width="10.44140625" style="2" bestFit="1" customWidth="1"/>
    <col min="15" max="15" width="12.33203125" style="2" bestFit="1" customWidth="1"/>
    <col min="16" max="16" width="14.6640625" style="2" bestFit="1" customWidth="1"/>
    <col min="17" max="17" width="3" style="147" customWidth="1"/>
    <col min="18" max="18" width="14.6640625" style="2" bestFit="1" customWidth="1"/>
    <col min="19" max="19" width="6.33203125" style="2" bestFit="1" customWidth="1"/>
    <col min="20" max="16384" width="11.44140625" style="2"/>
  </cols>
  <sheetData>
    <row r="1" spans="1:19" ht="15.6">
      <c r="A1" s="214" t="s">
        <v>203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9" ht="15.6">
      <c r="A2" s="214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9" ht="13.8">
      <c r="A3" s="215" t="s">
        <v>205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9" ht="14.4" thickBo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9" s="152" customFormat="1" ht="24.9" customHeight="1">
      <c r="A5" s="150" t="s">
        <v>192</v>
      </c>
      <c r="B5" s="216" t="s">
        <v>193</v>
      </c>
      <c r="C5" s="217"/>
      <c r="D5" s="216" t="s">
        <v>194</v>
      </c>
      <c r="E5" s="217" t="s">
        <v>195</v>
      </c>
      <c r="F5" s="216" t="s">
        <v>196</v>
      </c>
      <c r="G5" s="217" t="s">
        <v>195</v>
      </c>
      <c r="H5" s="216" t="s">
        <v>197</v>
      </c>
      <c r="I5" s="217" t="s">
        <v>195</v>
      </c>
      <c r="J5" s="216" t="s">
        <v>198</v>
      </c>
      <c r="K5" s="217" t="s">
        <v>195</v>
      </c>
      <c r="L5" s="216" t="s">
        <v>199</v>
      </c>
      <c r="M5" s="217" t="s">
        <v>195</v>
      </c>
      <c r="N5" s="216" t="s">
        <v>200</v>
      </c>
      <c r="O5" s="217" t="s">
        <v>195</v>
      </c>
      <c r="P5" s="151" t="s">
        <v>179</v>
      </c>
      <c r="Q5" s="147"/>
    </row>
    <row r="6" spans="1:19" s="152" customFormat="1" ht="24.9" customHeight="1" thickBot="1">
      <c r="A6" s="154"/>
      <c r="B6" s="154" t="s">
        <v>201</v>
      </c>
      <c r="C6" s="155" t="s">
        <v>202</v>
      </c>
      <c r="D6" s="154" t="s">
        <v>201</v>
      </c>
      <c r="E6" s="155" t="s">
        <v>202</v>
      </c>
      <c r="F6" s="154" t="s">
        <v>201</v>
      </c>
      <c r="G6" s="155" t="s">
        <v>202</v>
      </c>
      <c r="H6" s="154" t="s">
        <v>201</v>
      </c>
      <c r="I6" s="155" t="s">
        <v>202</v>
      </c>
      <c r="J6" s="154" t="s">
        <v>201</v>
      </c>
      <c r="K6" s="155" t="s">
        <v>202</v>
      </c>
      <c r="L6" s="154" t="s">
        <v>201</v>
      </c>
      <c r="M6" s="155" t="s">
        <v>202</v>
      </c>
      <c r="N6" s="154" t="s">
        <v>201</v>
      </c>
      <c r="O6" s="155" t="s">
        <v>202</v>
      </c>
      <c r="P6" s="153"/>
      <c r="Q6" s="156"/>
    </row>
    <row r="7" spans="1:19" ht="12">
      <c r="A7" s="14"/>
      <c r="B7" s="158"/>
      <c r="C7" s="15"/>
      <c r="D7" s="15"/>
      <c r="E7" s="15"/>
      <c r="F7" s="15"/>
      <c r="G7" s="15"/>
      <c r="H7" s="15"/>
      <c r="I7" s="16"/>
      <c r="J7" s="16"/>
      <c r="K7" s="16"/>
      <c r="L7" s="15"/>
      <c r="M7" s="15"/>
      <c r="N7" s="15"/>
      <c r="O7" s="15"/>
      <c r="P7" s="17"/>
      <c r="Q7" s="159"/>
    </row>
    <row r="8" spans="1:19" s="23" customFormat="1" ht="11.4">
      <c r="A8" s="18" t="s">
        <v>22</v>
      </c>
      <c r="B8" s="160">
        <v>0.58997900000000003</v>
      </c>
      <c r="C8" s="161">
        <f>'[3]FEBRERO+NVOS FDOS'!C5+'[3]MARZO+FONDOS'!C5+'[3]ABRIL+FONDOS '!C5+'[3]MAYO+FONDOS'!C5+'[3]JUNIO+FONDOS'!C5</f>
        <v>8454865.7699999996</v>
      </c>
      <c r="D8" s="160">
        <v>0.58997900000000003</v>
      </c>
      <c r="E8" s="161">
        <f>'[3]FEBRERO+NVOS FDOS'!D5+'[3]MARZO+FONDOS'!D5+'[3]ABRIL+FONDOS '!D5+'[3]MAYO+FONDOS'!D5+'[3]JUNIO+FONDOS'!D5</f>
        <v>1941424.95</v>
      </c>
      <c r="F8" s="160">
        <v>0.58997900000000003</v>
      </c>
      <c r="G8" s="161">
        <f>'[3]FEBRERO+NVOS FDOS'!E5+'[3]MARZO+FONDOS'!E5+'[3]ABRIL+FONDOS '!E5+'[3]MAYO+FONDOS'!E5+'[3]JUNIO+FONDOS'!E5</f>
        <v>208470.85</v>
      </c>
      <c r="H8" s="160">
        <v>0.58997900000000003</v>
      </c>
      <c r="I8" s="161">
        <f>'[3]FEBRERO+NVOS FDOS'!G5+'[3]MARZO+FONDOS'!G5+'[3]ABRIL+FONDOS '!G5+'[3]MAYO+FONDOS'!G5+'[3]JUNIO+FONDOS'!G5</f>
        <v>122144.69000000002</v>
      </c>
      <c r="J8" s="160">
        <v>0.58997900000000003</v>
      </c>
      <c r="K8" s="161">
        <f>'[3]FEBRERO+NVOS FDOS'!H5+'[3]MARZO+FONDOS'!H5+'[3]ABRIL+FONDOS '!H5+'[3]MAYO+FONDOS'!H5+'[3]JUNIO+FONDOS'!H5</f>
        <v>50130.950000000004</v>
      </c>
      <c r="L8" s="160">
        <v>1.347099</v>
      </c>
      <c r="M8" s="161">
        <f>'[3]MARZO+FONDOS'!N5+'[3]ABRIL+FONDOS '!N5+'[3]MAYO+FONDOS'!N5+'[3]JUNIO+FONDOS'!N5</f>
        <v>769701.35999999987</v>
      </c>
      <c r="N8" s="160">
        <v>3.669997</v>
      </c>
      <c r="O8" s="161">
        <f>'[3]FEBRERO+NVOS FDOS'!O5+'[3]MARZO+FONDOS'!O5+'[3]ABRIL+FONDOS '!O5+'[3]MAYO+FONDOS'!O5+'[3]JUNIO+FONDOS'!O5</f>
        <v>3029055.6099999994</v>
      </c>
      <c r="P8" s="162">
        <f>C8+E8+G8+I8+K8+M8+O8</f>
        <v>14575794.179999996</v>
      </c>
      <c r="Q8" s="96"/>
      <c r="R8" s="3"/>
      <c r="S8" s="3"/>
    </row>
    <row r="9" spans="1:19" s="23" customFormat="1" ht="11.4">
      <c r="A9" s="24" t="s">
        <v>23</v>
      </c>
      <c r="B9" s="163">
        <v>0.98537699999999995</v>
      </c>
      <c r="C9" s="161">
        <f>'[3]FEBRERO+NVOS FDOS'!C6+'[3]MARZO+FONDOS'!C6+'[3]ABRIL+FONDOS '!C6+'[3]MAYO+FONDOS'!C6+'[3]JUNIO+FONDOS'!C6</f>
        <v>14121232.530000001</v>
      </c>
      <c r="D9" s="163">
        <v>0.98537699999999995</v>
      </c>
      <c r="E9" s="161">
        <f>'[3]FEBRERO+NVOS FDOS'!D6+'[3]MARZO+FONDOS'!D6+'[3]ABRIL+FONDOS '!D6+'[3]MAYO+FONDOS'!D6+'[3]JUNIO+FONDOS'!D6</f>
        <v>3242548.46</v>
      </c>
      <c r="F9" s="163">
        <v>0.98537699999999995</v>
      </c>
      <c r="G9" s="161">
        <f>'[3]FEBRERO+NVOS FDOS'!E6+'[3]MARZO+FONDOS'!E6+'[3]ABRIL+FONDOS '!E6+'[3]MAYO+FONDOS'!E6+'[3]JUNIO+FONDOS'!E6</f>
        <v>348185.9</v>
      </c>
      <c r="H9" s="163">
        <v>0.98537699999999995</v>
      </c>
      <c r="I9" s="161">
        <f>'[3]FEBRERO+NVOS FDOS'!G6+'[3]MARZO+FONDOS'!G6+'[3]ABRIL+FONDOS '!G6+'[3]MAYO+FONDOS'!G6+'[3]JUNIO+FONDOS'!G6</f>
        <v>204004.87</v>
      </c>
      <c r="J9" s="163">
        <v>0.98537699999999995</v>
      </c>
      <c r="K9" s="161">
        <f>'[3]FEBRERO+NVOS FDOS'!H6+'[3]MARZO+FONDOS'!H6+'[3]ABRIL+FONDOS '!H6+'[3]MAYO+FONDOS'!H6+'[3]JUNIO+FONDOS'!H6</f>
        <v>83728.150000000009</v>
      </c>
      <c r="L9" s="160">
        <v>1.2281340000000001</v>
      </c>
      <c r="M9" s="161">
        <f>'[3]MARZO+FONDOS'!N6+'[3]ABRIL+FONDOS '!N6+'[3]MAYO+FONDOS'!N6+'[3]JUNIO+FONDOS'!N6</f>
        <v>701727.32</v>
      </c>
      <c r="N9" s="160">
        <v>2.1152890000000002</v>
      </c>
      <c r="O9" s="161">
        <f>'[3]FEBRERO+NVOS FDOS'!O6+'[3]MARZO+FONDOS'!O6+'[3]ABRIL+FONDOS '!O6+'[3]MAYO+FONDOS'!O6+'[3]JUNIO+FONDOS'!O6</f>
        <v>1745867.4000000001</v>
      </c>
      <c r="P9" s="162">
        <f t="shared" ref="P9:P50" si="0">C9+E9+G9+I9+K9+M9+O9</f>
        <v>20447294.629999999</v>
      </c>
      <c r="Q9" s="96"/>
      <c r="R9" s="3"/>
      <c r="S9" s="3"/>
    </row>
    <row r="10" spans="1:19" s="23" customFormat="1" ht="11.4">
      <c r="A10" s="24" t="s">
        <v>24</v>
      </c>
      <c r="B10" s="163">
        <v>6.0246420000000001</v>
      </c>
      <c r="C10" s="161">
        <f>'[3]FEBRERO+NVOS FDOS'!C7+'[3]MARZO+FONDOS'!C7+'[3]ABRIL+FONDOS '!C7+'[3]MAYO+FONDOS'!C7+'[3]JUNIO+FONDOS'!C7</f>
        <v>86337876.829999998</v>
      </c>
      <c r="D10" s="163">
        <v>6.0246420000000001</v>
      </c>
      <c r="E10" s="161">
        <f>'[3]FEBRERO+NVOS FDOS'!D7+'[3]MARZO+FONDOS'!D7+'[3]ABRIL+FONDOS '!D7+'[3]MAYO+FONDOS'!D7+'[3]JUNIO+FONDOS'!D7</f>
        <v>19825095.98</v>
      </c>
      <c r="F10" s="163">
        <v>6.0246420000000001</v>
      </c>
      <c r="G10" s="161">
        <f>'[3]FEBRERO+NVOS FDOS'!E7+'[3]MARZO+FONDOS'!E7+'[3]ABRIL+FONDOS '!E7+'[3]MAYO+FONDOS'!E7+'[3]JUNIO+FONDOS'!E7</f>
        <v>2128825.2799999998</v>
      </c>
      <c r="H10" s="163">
        <v>6.0246420000000001</v>
      </c>
      <c r="I10" s="161">
        <f>'[3]FEBRERO+NVOS FDOS'!G7+'[3]MARZO+FONDOS'!G7+'[3]ABRIL+FONDOS '!G7+'[3]MAYO+FONDOS'!G7+'[3]JUNIO+FONDOS'!G7</f>
        <v>1247295.42</v>
      </c>
      <c r="J10" s="163">
        <v>6.0246420000000001</v>
      </c>
      <c r="K10" s="161">
        <f>'[3]FEBRERO+NVOS FDOS'!H7+'[3]MARZO+FONDOS'!H7+'[3]ABRIL+FONDOS '!H7+'[3]MAYO+FONDOS'!H7+'[3]JUNIO+FONDOS'!H7</f>
        <v>511918.05</v>
      </c>
      <c r="L10" s="160">
        <v>5.3824699999999996</v>
      </c>
      <c r="M10" s="161">
        <f>'[3]MARZO+FONDOS'!N7+'[3]ABRIL+FONDOS '!N7+'[3]MAYO+FONDOS'!N7+'[3]JUNIO+FONDOS'!N7</f>
        <v>3075420.0900000003</v>
      </c>
      <c r="N10" s="160">
        <v>2.0050340000000002</v>
      </c>
      <c r="O10" s="161">
        <f>'[3]FEBRERO+NVOS FDOS'!O7+'[3]MARZO+FONDOS'!O7+'[3]ABRIL+FONDOS '!O7+'[3]MAYO+FONDOS'!O7+'[3]JUNIO+FONDOS'!O7</f>
        <v>1654867.72</v>
      </c>
      <c r="P10" s="162">
        <f t="shared" si="0"/>
        <v>114781299.37</v>
      </c>
      <c r="Q10" s="3"/>
      <c r="R10" s="3"/>
      <c r="S10" s="3"/>
    </row>
    <row r="11" spans="1:19" s="23" customFormat="1" ht="11.4">
      <c r="A11" s="24" t="s">
        <v>25</v>
      </c>
      <c r="B11" s="163">
        <v>0.54285300000000003</v>
      </c>
      <c r="C11" s="161">
        <f>'[3]FEBRERO+NVOS FDOS'!C8+'[3]MARZO+FONDOS'!C8+'[3]ABRIL+FONDOS '!C8+'[3]MAYO+FONDOS'!C8+'[3]JUNIO+FONDOS'!C8</f>
        <v>7779520.2799999993</v>
      </c>
      <c r="D11" s="163">
        <v>0.54285300000000003</v>
      </c>
      <c r="E11" s="161">
        <f>'[3]FEBRERO+NVOS FDOS'!D8+'[3]MARZO+FONDOS'!D8+'[3]ABRIL+FONDOS '!D8+'[3]MAYO+FONDOS'!D8+'[3]JUNIO+FONDOS'!D8</f>
        <v>1786348.9400000002</v>
      </c>
      <c r="F11" s="163">
        <v>0.54285300000000003</v>
      </c>
      <c r="G11" s="161">
        <f>'[3]FEBRERO+NVOS FDOS'!E8+'[3]MARZO+FONDOS'!E8+'[3]ABRIL+FONDOS '!E8+'[3]MAYO+FONDOS'!E8+'[3]JUNIO+FONDOS'!E8</f>
        <v>191818.74</v>
      </c>
      <c r="H11" s="163">
        <v>0.54285300000000003</v>
      </c>
      <c r="I11" s="161">
        <f>'[3]FEBRERO+NVOS FDOS'!G8+'[3]MARZO+FONDOS'!G8+'[3]ABRIL+FONDOS '!G8+'[3]MAYO+FONDOS'!G8+'[3]JUNIO+FONDOS'!G8</f>
        <v>112388.1</v>
      </c>
      <c r="J11" s="163">
        <v>0.54285300000000003</v>
      </c>
      <c r="K11" s="161">
        <f>'[3]FEBRERO+NVOS FDOS'!H8+'[3]MARZO+FONDOS'!H8+'[3]ABRIL+FONDOS '!H8+'[3]MAYO+FONDOS'!H8+'[3]JUNIO+FONDOS'!H8</f>
        <v>46126.6</v>
      </c>
      <c r="L11" s="160">
        <v>0.89407099999999995</v>
      </c>
      <c r="M11" s="161">
        <f>'[3]MARZO+FONDOS'!N8+'[3]ABRIL+FONDOS '!N8+'[3]MAYO+FONDOS'!N8+'[3]JUNIO+FONDOS'!N8</f>
        <v>510851.79</v>
      </c>
      <c r="N11" s="160">
        <v>2.3089209999999998</v>
      </c>
      <c r="O11" s="161">
        <f>'[3]FEBRERO+NVOS FDOS'!O8+'[3]MARZO+FONDOS'!O8+'[3]ABRIL+FONDOS '!O8+'[3]MAYO+FONDOS'!O8+'[3]JUNIO+FONDOS'!O8</f>
        <v>1905682.78</v>
      </c>
      <c r="P11" s="162">
        <f t="shared" si="0"/>
        <v>12332737.229999997</v>
      </c>
      <c r="Q11" s="96"/>
      <c r="R11" s="3"/>
      <c r="S11" s="3"/>
    </row>
    <row r="12" spans="1:19" s="23" customFormat="1" ht="11.4">
      <c r="A12" s="24" t="s">
        <v>26</v>
      </c>
      <c r="B12" s="163">
        <v>0.42489399999999999</v>
      </c>
      <c r="C12" s="161">
        <f>'[3]FEBRERO+NVOS FDOS'!C9+'[3]MARZO+FONDOS'!C9+'[3]ABRIL+FONDOS '!C9+'[3]MAYO+FONDOS'!C9+'[3]JUNIO+FONDOS'!C9</f>
        <v>6089061.4900000002</v>
      </c>
      <c r="D12" s="163">
        <v>0.42489399999999999</v>
      </c>
      <c r="E12" s="161">
        <f>'[3]FEBRERO+NVOS FDOS'!D9+'[3]MARZO+FONDOS'!D9+'[3]ABRIL+FONDOS '!D9+'[3]MAYO+FONDOS'!D9+'[3]JUNIO+FONDOS'!D9</f>
        <v>1398185.0399999998</v>
      </c>
      <c r="F12" s="163">
        <v>0.42489399999999999</v>
      </c>
      <c r="G12" s="161">
        <f>'[3]FEBRERO+NVOS FDOS'!E9+'[3]MARZO+FONDOS'!E9+'[3]ABRIL+FONDOS '!E9+'[3]MAYO+FONDOS'!E9+'[3]JUNIO+FONDOS'!E9</f>
        <v>150137.57</v>
      </c>
      <c r="H12" s="163">
        <v>0.42489399999999999</v>
      </c>
      <c r="I12" s="161">
        <f>'[3]FEBRERO+NVOS FDOS'!G9+'[3]MARZO+FONDOS'!G9+'[3]ABRIL+FONDOS '!G9+'[3]MAYO+FONDOS'!G9+'[3]JUNIO+FONDOS'!G9</f>
        <v>87966.78</v>
      </c>
      <c r="J12" s="163">
        <v>0.42489399999999999</v>
      </c>
      <c r="K12" s="161">
        <f>'[3]FEBRERO+NVOS FDOS'!H9+'[3]MARZO+FONDOS'!H9+'[3]ABRIL+FONDOS '!H9+'[3]MAYO+FONDOS'!H9+'[3]JUNIO+FONDOS'!H9</f>
        <v>36103.550000000003</v>
      </c>
      <c r="L12" s="160">
        <v>0.74739100000000003</v>
      </c>
      <c r="M12" s="161">
        <f>'[3]MARZO+FONDOS'!N9+'[3]ABRIL+FONDOS '!N9+'[3]MAYO+FONDOS'!N9+'[3]JUNIO+FONDOS'!N9</f>
        <v>427042.14</v>
      </c>
      <c r="N12" s="160">
        <v>2.1911040000000002</v>
      </c>
      <c r="O12" s="161">
        <f>'[3]FEBRERO+NVOS FDOS'!O9+'[3]MARZO+FONDOS'!O9+'[3]ABRIL+FONDOS '!O9+'[3]MAYO+FONDOS'!O9+'[3]JUNIO+FONDOS'!O9</f>
        <v>1808441.8</v>
      </c>
      <c r="P12" s="162">
        <f t="shared" si="0"/>
        <v>9996938.370000001</v>
      </c>
      <c r="Q12" s="96"/>
      <c r="R12" s="3"/>
      <c r="S12" s="3"/>
    </row>
    <row r="13" spans="1:19" s="23" customFormat="1" ht="11.4">
      <c r="A13" s="24" t="s">
        <v>27</v>
      </c>
      <c r="B13" s="163">
        <v>0.49279499999999998</v>
      </c>
      <c r="C13" s="161">
        <f>'[3]FEBRERO+NVOS FDOS'!C10+'[3]MARZO+FONDOS'!C10+'[3]ABRIL+FONDOS '!C10+'[3]MAYO+FONDOS'!C10+'[3]JUNIO+FONDOS'!C10</f>
        <v>7062148.8600000003</v>
      </c>
      <c r="D13" s="163">
        <v>0.49279499999999998</v>
      </c>
      <c r="E13" s="161">
        <f>'[3]FEBRERO+NVOS FDOS'!D10+'[3]MARZO+FONDOS'!D10+'[3]ABRIL+FONDOS '!D10+'[3]MAYO+FONDOS'!D10+'[3]JUNIO+FONDOS'!D10</f>
        <v>1621624.69</v>
      </c>
      <c r="F13" s="163">
        <v>0.49279499999999998</v>
      </c>
      <c r="G13" s="161">
        <f>'[3]FEBRERO+NVOS FDOS'!E10+'[3]MARZO+FONDOS'!E10+'[3]ABRIL+FONDOS '!E10+'[3]MAYO+FONDOS'!E10+'[3]JUNIO+FONDOS'!E10</f>
        <v>174130.59</v>
      </c>
      <c r="H13" s="163">
        <v>0.49279499999999998</v>
      </c>
      <c r="I13" s="161">
        <f>'[3]FEBRERO+NVOS FDOS'!G10+'[3]MARZO+FONDOS'!G10+'[3]ABRIL+FONDOS '!G10+'[3]MAYO+FONDOS'!G10+'[3]JUNIO+FONDOS'!G10</f>
        <v>102024.47</v>
      </c>
      <c r="J13" s="163">
        <v>0.49279499999999998</v>
      </c>
      <c r="K13" s="161">
        <f>'[3]FEBRERO+NVOS FDOS'!H10+'[3]MARZO+FONDOS'!H10+'[3]ABRIL+FONDOS '!H10+'[3]MAYO+FONDOS'!H10+'[3]JUNIO+FONDOS'!H10</f>
        <v>41873.149999999994</v>
      </c>
      <c r="L13" s="160">
        <v>0.80027700000000002</v>
      </c>
      <c r="M13" s="161">
        <f>'[3]MARZO+FONDOS'!N10+'[3]ABRIL+FONDOS '!N10+'[3]MAYO+FONDOS'!N10+'[3]JUNIO+FONDOS'!N10</f>
        <v>457259.87</v>
      </c>
      <c r="N13" s="160">
        <v>2.1210179999999998</v>
      </c>
      <c r="O13" s="161">
        <f>'[3]FEBRERO+NVOS FDOS'!O10+'[3]MARZO+FONDOS'!O10+'[3]ABRIL+FONDOS '!O10+'[3]MAYO+FONDOS'!O10+'[3]JUNIO+FONDOS'!O10</f>
        <v>1750595.8399999999</v>
      </c>
      <c r="P13" s="162">
        <f t="shared" si="0"/>
        <v>11209657.470000001</v>
      </c>
      <c r="Q13" s="96"/>
      <c r="R13" s="3"/>
      <c r="S13" s="3"/>
    </row>
    <row r="14" spans="1:19" s="23" customFormat="1" ht="11.4">
      <c r="A14" s="24" t="s">
        <v>28</v>
      </c>
      <c r="B14" s="163">
        <v>0.72395100000000001</v>
      </c>
      <c r="C14" s="161">
        <f>'[3]FEBRERO+NVOS FDOS'!C11+'[3]MARZO+FONDOS'!C11+'[3]ABRIL+FONDOS '!C11+'[3]MAYO+FONDOS'!C11+'[3]JUNIO+FONDOS'!C11</f>
        <v>10374797.33</v>
      </c>
      <c r="D14" s="163">
        <v>0.72395100000000001</v>
      </c>
      <c r="E14" s="161">
        <f>'[3]FEBRERO+NVOS FDOS'!D11+'[3]MARZO+FONDOS'!D11+'[3]ABRIL+FONDOS '!D11+'[3]MAYO+FONDOS'!D11+'[3]JUNIO+FONDOS'!D11</f>
        <v>2382282.31</v>
      </c>
      <c r="F14" s="163">
        <v>0.72395100000000001</v>
      </c>
      <c r="G14" s="161">
        <f>'[3]FEBRERO+NVOS FDOS'!E11+'[3]MARZO+FONDOS'!E11+'[3]ABRIL+FONDOS '!E11+'[3]MAYO+FONDOS'!E11+'[3]JUNIO+FONDOS'!E11</f>
        <v>255810.25999999998</v>
      </c>
      <c r="H14" s="163">
        <v>0.72395100000000001</v>
      </c>
      <c r="I14" s="161">
        <f>'[3]FEBRERO+NVOS FDOS'!G11+'[3]MARZO+FONDOS'!G11+'[3]ABRIL+FONDOS '!G11+'[3]MAYO+FONDOS'!G11+'[3]JUNIO+FONDOS'!G11</f>
        <v>149881.23000000001</v>
      </c>
      <c r="J14" s="163">
        <v>0.72395100000000001</v>
      </c>
      <c r="K14" s="161">
        <f>'[3]FEBRERO+NVOS FDOS'!H11+'[3]MARZO+FONDOS'!H11+'[3]ABRIL+FONDOS '!H11+'[3]MAYO+FONDOS'!H11+'[3]JUNIO+FONDOS'!H11</f>
        <v>61514.6</v>
      </c>
      <c r="L14" s="160">
        <v>0.94825499999999996</v>
      </c>
      <c r="M14" s="161">
        <f>'[3]MARZO+FONDOS'!N11+'[3]ABRIL+FONDOS '!N11+'[3]MAYO+FONDOS'!N11+'[3]JUNIO+FONDOS'!N11</f>
        <v>541811.56000000006</v>
      </c>
      <c r="N14" s="160">
        <v>2.0922510000000001</v>
      </c>
      <c r="O14" s="161">
        <f>'[3]FEBRERO+NVOS FDOS'!O11+'[3]MARZO+FONDOS'!O11+'[3]ABRIL+FONDOS '!O11+'[3]MAYO+FONDOS'!O11+'[3]JUNIO+FONDOS'!O11</f>
        <v>1726852.8</v>
      </c>
      <c r="P14" s="162">
        <f t="shared" si="0"/>
        <v>15492950.090000002</v>
      </c>
      <c r="Q14" s="3"/>
      <c r="R14" s="3"/>
      <c r="S14" s="3"/>
    </row>
    <row r="15" spans="1:19" s="23" customFormat="1" ht="11.4">
      <c r="A15" s="24" t="s">
        <v>29</v>
      </c>
      <c r="B15" s="163">
        <v>0.418049</v>
      </c>
      <c r="C15" s="161">
        <f>'[3]FEBRERO+NVOS FDOS'!C12+'[3]MARZO+FONDOS'!C12+'[3]ABRIL+FONDOS '!C12+'[3]MAYO+FONDOS'!C12+'[3]JUNIO+FONDOS'!C12</f>
        <v>5990971.6500000004</v>
      </c>
      <c r="D15" s="163">
        <v>0.418049</v>
      </c>
      <c r="E15" s="161">
        <f>'[3]FEBRERO+NVOS FDOS'!D12+'[3]MARZO+FONDOS'!D12+'[3]ABRIL+FONDOS '!D12+'[3]MAYO+FONDOS'!D12+'[3]JUNIO+FONDOS'!D12</f>
        <v>1375660.42</v>
      </c>
      <c r="F15" s="163">
        <v>0.418049</v>
      </c>
      <c r="G15" s="161">
        <f>'[3]FEBRERO+NVOS FDOS'!E12+'[3]MARZO+FONDOS'!E12+'[3]ABRIL+FONDOS '!E12+'[3]MAYO+FONDOS'!E12+'[3]JUNIO+FONDOS'!E12</f>
        <v>147718.87</v>
      </c>
      <c r="H15" s="163">
        <v>0.418049</v>
      </c>
      <c r="I15" s="161">
        <f>'[3]FEBRERO+NVOS FDOS'!G12+'[3]MARZO+FONDOS'!G12+'[3]ABRIL+FONDOS '!G12+'[3]MAYO+FONDOS'!G12+'[3]JUNIO+FONDOS'!G12</f>
        <v>86549.64</v>
      </c>
      <c r="J15" s="163">
        <v>0.418049</v>
      </c>
      <c r="K15" s="161">
        <f>'[3]FEBRERO+NVOS FDOS'!H12+'[3]MARZO+FONDOS'!H12+'[3]ABRIL+FONDOS '!H12+'[3]MAYO+FONDOS'!H12+'[3]JUNIO+FONDOS'!H12</f>
        <v>35521.9</v>
      </c>
      <c r="L15" s="160">
        <v>0.470497</v>
      </c>
      <c r="M15" s="161">
        <f>'[3]MARZO+FONDOS'!N12+'[3]ABRIL+FONDOS '!N12+'[3]MAYO+FONDOS'!N12+'[3]JUNIO+FONDOS'!N12</f>
        <v>268831.19</v>
      </c>
      <c r="N15" s="160">
        <v>1.2850029999999999</v>
      </c>
      <c r="O15" s="161">
        <f>'[3]FEBRERO+NVOS FDOS'!O12+'[3]MARZO+FONDOS'!O12+'[3]ABRIL+FONDOS '!O12+'[3]MAYO+FONDOS'!O12+'[3]JUNIO+FONDOS'!O12</f>
        <v>1060585.48</v>
      </c>
      <c r="P15" s="162">
        <f t="shared" si="0"/>
        <v>8965839.1500000004</v>
      </c>
      <c r="Q15" s="96"/>
      <c r="R15" s="3"/>
      <c r="S15" s="3"/>
    </row>
    <row r="16" spans="1:19" s="23" customFormat="1" ht="11.4">
      <c r="A16" s="24" t="s">
        <v>30</v>
      </c>
      <c r="B16" s="163">
        <v>5.9238999999999997</v>
      </c>
      <c r="C16" s="161">
        <f>'[3]FEBRERO+NVOS FDOS'!C13+'[3]MARZO+FONDOS'!C13+'[3]ABRIL+FONDOS '!C13+'[3]MAYO+FONDOS'!C13+'[3]JUNIO+FONDOS'!C13</f>
        <v>84894173.860000014</v>
      </c>
      <c r="D16" s="163">
        <v>5.9238999999999997</v>
      </c>
      <c r="E16" s="161">
        <f>'[3]FEBRERO+NVOS FDOS'!D13+'[3]MARZO+FONDOS'!D13+'[3]ABRIL+FONDOS '!D13+'[3]MAYO+FONDOS'!D13+'[3]JUNIO+FONDOS'!D13</f>
        <v>19493587.52</v>
      </c>
      <c r="F16" s="163">
        <v>5.9238999999999997</v>
      </c>
      <c r="G16" s="161">
        <f>'[3]FEBRERO+NVOS FDOS'!E13+'[3]MARZO+FONDOS'!E13+'[3]ABRIL+FONDOS '!E13+'[3]MAYO+FONDOS'!E13+'[3]JUNIO+FONDOS'!E13</f>
        <v>2093227.8</v>
      </c>
      <c r="H16" s="163">
        <v>5.9238999999999997</v>
      </c>
      <c r="I16" s="161">
        <f>'[3]FEBRERO+NVOS FDOS'!G13+'[3]MARZO+FONDOS'!G13+'[3]ABRIL+FONDOS '!G13+'[3]MAYO+FONDOS'!G13+'[3]JUNIO+FONDOS'!G13</f>
        <v>1226438.58</v>
      </c>
      <c r="J16" s="163">
        <v>5.9238999999999997</v>
      </c>
      <c r="K16" s="161">
        <f>'[3]FEBRERO+NVOS FDOS'!H13+'[3]MARZO+FONDOS'!H13+'[3]ABRIL+FONDOS '!H13+'[3]MAYO+FONDOS'!H13+'[3]JUNIO+FONDOS'!H13</f>
        <v>503357.94999999995</v>
      </c>
      <c r="L16" s="160">
        <v>4.9086749999999997</v>
      </c>
      <c r="M16" s="161">
        <f>'[3]MARZO+FONDOS'!N13+'[3]ABRIL+FONDOS '!N13+'[3]MAYO+FONDOS'!N13+'[3]JUNIO+FONDOS'!N13</f>
        <v>2804704.29</v>
      </c>
      <c r="N16" s="160">
        <v>2.181022</v>
      </c>
      <c r="O16" s="161">
        <f>'[3]FEBRERO+NVOS FDOS'!O13+'[3]MARZO+FONDOS'!O13+'[3]ABRIL+FONDOS '!O13+'[3]MAYO+FONDOS'!O13+'[3]JUNIO+FONDOS'!O13</f>
        <v>1800120.53</v>
      </c>
      <c r="P16" s="162">
        <f t="shared" si="0"/>
        <v>112815610.53000002</v>
      </c>
      <c r="Q16" s="96"/>
      <c r="R16" s="3"/>
      <c r="S16" s="3"/>
    </row>
    <row r="17" spans="1:19" s="23" customFormat="1" ht="11.4">
      <c r="A17" s="24" t="s">
        <v>31</v>
      </c>
      <c r="B17" s="163">
        <v>0.36935200000000001</v>
      </c>
      <c r="C17" s="161">
        <f>'[3]FEBRERO+NVOS FDOS'!C14+'[3]MARZO+FONDOS'!C14+'[3]ABRIL+FONDOS '!C14+'[3]MAYO+FONDOS'!C14+'[3]JUNIO+FONDOS'!C14</f>
        <v>5293108.47</v>
      </c>
      <c r="D17" s="163">
        <v>0.36935200000000001</v>
      </c>
      <c r="E17" s="161">
        <f>'[3]FEBRERO+NVOS FDOS'!D14+'[3]MARZO+FONDOS'!D14+'[3]ABRIL+FONDOS '!D14+'[3]MAYO+FONDOS'!D14+'[3]JUNIO+FONDOS'!D14</f>
        <v>1215414.77</v>
      </c>
      <c r="F17" s="163">
        <v>0.36935200000000001</v>
      </c>
      <c r="G17" s="161">
        <f>'[3]FEBRERO+NVOS FDOS'!E14+'[3]MARZO+FONDOS'!E14+'[3]ABRIL+FONDOS '!E14+'[3]MAYO+FONDOS'!E14+'[3]JUNIO+FONDOS'!E14</f>
        <v>130511.62</v>
      </c>
      <c r="H17" s="163">
        <v>0.36935200000000001</v>
      </c>
      <c r="I17" s="161">
        <f>'[3]FEBRERO+NVOS FDOS'!G14+'[3]MARZO+FONDOS'!G14+'[3]ABRIL+FONDOS '!G14+'[3]MAYO+FONDOS'!G14+'[3]JUNIO+FONDOS'!G14</f>
        <v>76467.790000000008</v>
      </c>
      <c r="J17" s="163">
        <v>0.36935200000000001</v>
      </c>
      <c r="K17" s="161">
        <f>'[3]FEBRERO+NVOS FDOS'!H14+'[3]MARZO+FONDOS'!H14+'[3]ABRIL+FONDOS '!H14+'[3]MAYO+FONDOS'!H14+'[3]JUNIO+FONDOS'!H14</f>
        <v>31384.1</v>
      </c>
      <c r="L17" s="160">
        <v>0.59060800000000002</v>
      </c>
      <c r="M17" s="161">
        <f>'[3]MARZO+FONDOS'!N14+'[3]ABRIL+FONDOS '!N14+'[3]MAYO+FONDOS'!N14+'[3]JUNIO+FONDOS'!N14</f>
        <v>337459.82</v>
      </c>
      <c r="N17" s="160">
        <v>1.8373729999999999</v>
      </c>
      <c r="O17" s="161">
        <f>'[3]FEBRERO+NVOS FDOS'!O14+'[3]MARZO+FONDOS'!O14+'[3]ABRIL+FONDOS '!O14+'[3]MAYO+FONDOS'!O14+'[3]JUNIO+FONDOS'!O14</f>
        <v>1516487.64</v>
      </c>
      <c r="P17" s="162">
        <f t="shared" si="0"/>
        <v>8600834.2100000009</v>
      </c>
      <c r="Q17" s="96"/>
      <c r="R17" s="3"/>
      <c r="S17" s="3"/>
    </row>
    <row r="18" spans="1:19" s="23" customFormat="1" ht="11.4">
      <c r="A18" s="24" t="s">
        <v>32</v>
      </c>
      <c r="B18" s="163">
        <v>0.53731499999999999</v>
      </c>
      <c r="C18" s="161">
        <f>'[3]FEBRERO+NVOS FDOS'!C15+'[3]MARZO+FONDOS'!C15+'[3]ABRIL+FONDOS '!C15+'[3]MAYO+FONDOS'!C15+'[3]JUNIO+FONDOS'!C15</f>
        <v>7700166.6100000003</v>
      </c>
      <c r="D18" s="163">
        <v>0.53731499999999999</v>
      </c>
      <c r="E18" s="161">
        <f>'[3]FEBRERO+NVOS FDOS'!D15+'[3]MARZO+FONDOS'!D15+'[3]ABRIL+FONDOS '!D15+'[3]MAYO+FONDOS'!D15+'[3]JUNIO+FONDOS'!D15</f>
        <v>1768125.21</v>
      </c>
      <c r="F18" s="163">
        <v>0.53731499999999999</v>
      </c>
      <c r="G18" s="161">
        <f>'[3]FEBRERO+NVOS FDOS'!E15+'[3]MARZO+FONDOS'!E15+'[3]ABRIL+FONDOS '!E15+'[3]MAYO+FONDOS'!E15+'[3]JUNIO+FONDOS'!E15</f>
        <v>189861.86000000002</v>
      </c>
      <c r="H18" s="163">
        <v>0.53731499999999999</v>
      </c>
      <c r="I18" s="161">
        <f>'[3]FEBRERO+NVOS FDOS'!G15+'[3]MARZO+FONDOS'!G15+'[3]ABRIL+FONDOS '!G15+'[3]MAYO+FONDOS'!G15+'[3]JUNIO+FONDOS'!G15</f>
        <v>111241.56</v>
      </c>
      <c r="J18" s="163">
        <v>0.53731499999999999</v>
      </c>
      <c r="K18" s="161">
        <f>'[3]FEBRERO+NVOS FDOS'!H15+'[3]MARZO+FONDOS'!H15+'[3]ABRIL+FONDOS '!H15+'[3]MAYO+FONDOS'!H15+'[3]JUNIO+FONDOS'!H15</f>
        <v>45656.049999999996</v>
      </c>
      <c r="L18" s="160">
        <v>1.2245200000000001</v>
      </c>
      <c r="M18" s="161">
        <f>'[3]MARZO+FONDOS'!N15+'[3]ABRIL+FONDOS '!N15+'[3]MAYO+FONDOS'!N15+'[3]JUNIO+FONDOS'!N15</f>
        <v>699662.71</v>
      </c>
      <c r="N18" s="160">
        <v>3.4589599999999998</v>
      </c>
      <c r="O18" s="161">
        <f>'[3]FEBRERO+NVOS FDOS'!O15+'[3]MARZO+FONDOS'!O15+'[3]ABRIL+FONDOS '!O15+'[3]MAYO+FONDOS'!O15+'[3]JUNIO+FONDOS'!O15</f>
        <v>2854874.86</v>
      </c>
      <c r="P18" s="162">
        <f t="shared" si="0"/>
        <v>13369588.859999999</v>
      </c>
      <c r="Q18" s="3"/>
      <c r="R18" s="3"/>
      <c r="S18" s="3"/>
    </row>
    <row r="19" spans="1:19" s="23" customFormat="1" ht="11.4">
      <c r="A19" s="24" t="s">
        <v>33</v>
      </c>
      <c r="B19" s="163">
        <v>1.3182339999999999</v>
      </c>
      <c r="C19" s="161">
        <f>'[3]FEBRERO+NVOS FDOS'!C16+'[3]MARZO+FONDOS'!C16+'[3]ABRIL+FONDOS '!C16+'[3]MAYO+FONDOS'!C16+'[3]JUNIO+FONDOS'!C16</f>
        <v>18891330.390000001</v>
      </c>
      <c r="D19" s="163">
        <v>1.3182339999999999</v>
      </c>
      <c r="E19" s="161">
        <f>'[3]FEBRERO+NVOS FDOS'!D16+'[3]MARZO+FONDOS'!D16+'[3]ABRIL+FONDOS '!D16+'[3]MAYO+FONDOS'!D16+'[3]JUNIO+FONDOS'!D16</f>
        <v>4337870.3000000007</v>
      </c>
      <c r="F19" s="163">
        <v>1.3182339999999999</v>
      </c>
      <c r="G19" s="161">
        <f>'[3]FEBRERO+NVOS FDOS'!E16+'[3]MARZO+FONDOS'!E16+'[3]ABRIL+FONDOS '!E16+'[3]MAYO+FONDOS'!E16+'[3]JUNIO+FONDOS'!E16</f>
        <v>465801.94</v>
      </c>
      <c r="H19" s="163">
        <v>1.3182339999999999</v>
      </c>
      <c r="I19" s="161">
        <f>'[3]FEBRERO+NVOS FDOS'!G16+'[3]MARZO+FONDOS'!G16+'[3]ABRIL+FONDOS '!G16+'[3]MAYO+FONDOS'!G16+'[3]JUNIO+FONDOS'!G16</f>
        <v>272917</v>
      </c>
      <c r="J19" s="163">
        <v>1.3182339999999999</v>
      </c>
      <c r="K19" s="161">
        <f>'[3]FEBRERO+NVOS FDOS'!H16+'[3]MARZO+FONDOS'!H16+'[3]ABRIL+FONDOS '!H16+'[3]MAYO+FONDOS'!H16+'[3]JUNIO+FONDOS'!H16</f>
        <v>112011.25</v>
      </c>
      <c r="L19" s="160">
        <v>1.522357</v>
      </c>
      <c r="M19" s="161">
        <f>'[3]MARZO+FONDOS'!N16+'[3]ABRIL+FONDOS '!N16+'[3]MAYO+FONDOS'!N16+'[3]JUNIO+FONDOS'!N16</f>
        <v>869839.77</v>
      </c>
      <c r="N19" s="160">
        <v>2.107974</v>
      </c>
      <c r="O19" s="161">
        <f>'[3]FEBRERO+NVOS FDOS'!O16+'[3]MARZO+FONDOS'!O16+'[3]ABRIL+FONDOS '!O16+'[3]MAYO+FONDOS'!O16+'[3]JUNIO+FONDOS'!O16</f>
        <v>1739829.89</v>
      </c>
      <c r="P19" s="162">
        <f t="shared" si="0"/>
        <v>26689600.540000003</v>
      </c>
      <c r="Q19" s="96"/>
      <c r="R19" s="3"/>
      <c r="S19" s="3"/>
    </row>
    <row r="20" spans="1:19" s="23" customFormat="1" ht="11.4">
      <c r="A20" s="24" t="s">
        <v>34</v>
      </c>
      <c r="B20" s="163">
        <v>0.67107300000000003</v>
      </c>
      <c r="C20" s="161">
        <f>'[3]FEBRERO+NVOS FDOS'!C17+'[3]MARZO+FONDOS'!C17+'[3]ABRIL+FONDOS '!C17+'[3]MAYO+FONDOS'!C17+'[3]JUNIO+FONDOS'!C17</f>
        <v>9617036.4400000013</v>
      </c>
      <c r="D20" s="163">
        <v>0.67107300000000003</v>
      </c>
      <c r="E20" s="161">
        <f>'[3]FEBRERO+NVOS FDOS'!D17+'[3]MARZO+FONDOS'!D17+'[3]ABRIL+FONDOS '!D17+'[3]MAYO+FONDOS'!D17+'[3]JUNIO+FONDOS'!D17</f>
        <v>2208278.3699999996</v>
      </c>
      <c r="F20" s="163">
        <v>0.67107300000000003</v>
      </c>
      <c r="G20" s="161">
        <f>'[3]FEBRERO+NVOS FDOS'!E17+'[3]MARZO+FONDOS'!E17+'[3]ABRIL+FONDOS '!E17+'[3]MAYO+FONDOS'!E17+'[3]JUNIO+FONDOS'!E17</f>
        <v>237125.66</v>
      </c>
      <c r="H20" s="163">
        <v>0.67107300000000003</v>
      </c>
      <c r="I20" s="161">
        <f>'[3]FEBRERO+NVOS FDOS'!G17+'[3]MARZO+FONDOS'!G17+'[3]ABRIL+FONDOS '!G17+'[3]MAYO+FONDOS'!G17+'[3]JUNIO+FONDOS'!G17</f>
        <v>138933.79</v>
      </c>
      <c r="J20" s="163">
        <v>0.67107300000000003</v>
      </c>
      <c r="K20" s="161">
        <f>'[3]FEBRERO+NVOS FDOS'!H17+'[3]MARZO+FONDOS'!H17+'[3]ABRIL+FONDOS '!H17+'[3]MAYO+FONDOS'!H17+'[3]JUNIO+FONDOS'!H17</f>
        <v>57021.549999999996</v>
      </c>
      <c r="L20" s="160">
        <v>1.1495869999999999</v>
      </c>
      <c r="M20" s="161">
        <f>'[3]MARZO+FONDOS'!N17+'[3]ABRIL+FONDOS '!N17+'[3]MAYO+FONDOS'!N17+'[3]JUNIO+FONDOS'!N17</f>
        <v>656847.65</v>
      </c>
      <c r="N20" s="160">
        <v>2.7770519999999999</v>
      </c>
      <c r="O20" s="161">
        <f>'[3]FEBRERO+NVOS FDOS'!O17+'[3]MARZO+FONDOS'!O17+'[3]ABRIL+FONDOS '!O17+'[3]MAYO+FONDOS'!O17+'[3]JUNIO+FONDOS'!O17</f>
        <v>2292057.73</v>
      </c>
      <c r="P20" s="162">
        <f t="shared" si="0"/>
        <v>15207301.190000001</v>
      </c>
      <c r="Q20" s="96"/>
      <c r="R20" s="3"/>
      <c r="S20" s="3"/>
    </row>
    <row r="21" spans="1:19" s="23" customFormat="1" ht="11.4">
      <c r="A21" s="24" t="s">
        <v>35</v>
      </c>
      <c r="B21" s="163">
        <v>0.44194099999999997</v>
      </c>
      <c r="C21" s="161">
        <f>'[3]FEBRERO+NVOS FDOS'!C18+'[3]MARZO+FONDOS'!C18+'[3]ABRIL+FONDOS '!C18+'[3]MAYO+FONDOS'!C18+'[3]JUNIO+FONDOS'!C18</f>
        <v>6333372.3099999996</v>
      </c>
      <c r="D21" s="163">
        <v>0.44194099999999997</v>
      </c>
      <c r="E21" s="161">
        <f>'[3]FEBRERO+NVOS FDOS'!D18+'[3]MARZO+FONDOS'!D18+'[3]ABRIL+FONDOS '!D18+'[3]MAYO+FONDOS'!D18+'[3]JUNIO+FONDOS'!D18</f>
        <v>1454281.06</v>
      </c>
      <c r="F21" s="163">
        <v>0.44194099999999997</v>
      </c>
      <c r="G21" s="161">
        <f>'[3]FEBRERO+NVOS FDOS'!E18+'[3]MARZO+FONDOS'!E18+'[3]ABRIL+FONDOS '!E18+'[3]MAYO+FONDOS'!E18+'[3]JUNIO+FONDOS'!E18</f>
        <v>156161.18</v>
      </c>
      <c r="H21" s="163">
        <v>0.44194099999999997</v>
      </c>
      <c r="I21" s="161">
        <f>'[3]FEBRERO+NVOS FDOS'!G18+'[3]MARZO+FONDOS'!G18+'[3]ABRIL+FONDOS '!G18+'[3]MAYO+FONDOS'!G18+'[3]JUNIO+FONDOS'!G18</f>
        <v>91496.07</v>
      </c>
      <c r="J21" s="163">
        <v>0.44194099999999997</v>
      </c>
      <c r="K21" s="161">
        <f>'[3]FEBRERO+NVOS FDOS'!H18+'[3]MARZO+FONDOS'!H18+'[3]ABRIL+FONDOS '!H18+'[3]MAYO+FONDOS'!H18+'[3]JUNIO+FONDOS'!H18</f>
        <v>37552.050000000003</v>
      </c>
      <c r="L21" s="160">
        <v>0.65709899999999999</v>
      </c>
      <c r="M21" s="161">
        <f>'[3]MARZO+FONDOS'!N18+'[3]ABRIL+FONDOS '!N18+'[3]MAYO+FONDOS'!N18+'[3]JUNIO+FONDOS'!N18</f>
        <v>375451.17</v>
      </c>
      <c r="N21" s="160">
        <v>1.889383</v>
      </c>
      <c r="O21" s="161">
        <f>'[3]FEBRERO+NVOS FDOS'!O18+'[3]MARZO+FONDOS'!O18+'[3]ABRIL+FONDOS '!O18+'[3]MAYO+FONDOS'!O18+'[3]JUNIO+FONDOS'!O18</f>
        <v>1559414.43</v>
      </c>
      <c r="P21" s="162">
        <f t="shared" si="0"/>
        <v>10007728.27</v>
      </c>
      <c r="Q21" s="96"/>
      <c r="R21" s="3"/>
      <c r="S21" s="3"/>
    </row>
    <row r="22" spans="1:19" s="23" customFormat="1" ht="11.4">
      <c r="A22" s="24" t="s">
        <v>36</v>
      </c>
      <c r="B22" s="163">
        <v>0.682643</v>
      </c>
      <c r="C22" s="161">
        <f>'[3]FEBRERO+NVOS FDOS'!C19+'[3]MARZO+FONDOS'!C19+'[3]ABRIL+FONDOS '!C19+'[3]MAYO+FONDOS'!C19+'[3]JUNIO+FONDOS'!C19</f>
        <v>9782809.7200000007</v>
      </c>
      <c r="D22" s="163">
        <v>0.682643</v>
      </c>
      <c r="E22" s="161">
        <f>'[3]FEBRERO+NVOS FDOS'!D19+'[3]MARZO+FONDOS'!D19+'[3]ABRIL+FONDOS '!D19+'[3]MAYO+FONDOS'!D19+'[3]JUNIO+FONDOS'!D19</f>
        <v>2246351.4</v>
      </c>
      <c r="F22" s="163">
        <v>0.682643</v>
      </c>
      <c r="G22" s="161">
        <f>'[3]FEBRERO+NVOS FDOS'!E19+'[3]MARZO+FONDOS'!E19+'[3]ABRIL+FONDOS '!E19+'[3]MAYO+FONDOS'!E19+'[3]JUNIO+FONDOS'!E19</f>
        <v>241213.95</v>
      </c>
      <c r="H22" s="163">
        <v>0.682643</v>
      </c>
      <c r="I22" s="161">
        <f>'[3]FEBRERO+NVOS FDOS'!G19+'[3]MARZO+FONDOS'!G19+'[3]ABRIL+FONDOS '!G19+'[3]MAYO+FONDOS'!G19+'[3]JUNIO+FONDOS'!G19</f>
        <v>141329.14000000001</v>
      </c>
      <c r="J22" s="163">
        <v>0.682643</v>
      </c>
      <c r="K22" s="161">
        <f>'[3]FEBRERO+NVOS FDOS'!H19+'[3]MARZO+FONDOS'!H19+'[3]ABRIL+FONDOS '!H19+'[3]MAYO+FONDOS'!H19+'[3]JUNIO+FONDOS'!H19</f>
        <v>58004.65</v>
      </c>
      <c r="L22" s="160">
        <v>0.90805100000000005</v>
      </c>
      <c r="M22" s="161">
        <f>'[3]MARZO+FONDOS'!N19+'[3]ABRIL+FONDOS '!N19+'[3]MAYO+FONDOS'!N19+'[3]JUNIO+FONDOS'!N19</f>
        <v>518839.18000000005</v>
      </c>
      <c r="N22" s="160">
        <v>1.9829129999999999</v>
      </c>
      <c r="O22" s="161">
        <f>'[3]FEBRERO+NVOS FDOS'!O19+'[3]MARZO+FONDOS'!O19+'[3]ABRIL+FONDOS '!O19+'[3]MAYO+FONDOS'!O19+'[3]JUNIO+FONDOS'!O19</f>
        <v>1636610.0099999998</v>
      </c>
      <c r="P22" s="162">
        <f t="shared" si="0"/>
        <v>14625158.050000001</v>
      </c>
      <c r="Q22" s="96"/>
      <c r="R22" s="3"/>
      <c r="S22" s="3"/>
    </row>
    <row r="23" spans="1:19" s="23" customFormat="1" ht="11.4">
      <c r="A23" s="24" t="s">
        <v>37</v>
      </c>
      <c r="B23" s="163">
        <v>0.81179900000000005</v>
      </c>
      <c r="C23" s="161">
        <f>'[3]FEBRERO+NVOS FDOS'!C20+'[3]MARZO+FONDOS'!C20+'[3]ABRIL+FONDOS '!C20+'[3]MAYO+FONDOS'!C20+'[3]JUNIO+FONDOS'!C20</f>
        <v>11633723.040000001</v>
      </c>
      <c r="D23" s="163">
        <v>0.81179900000000005</v>
      </c>
      <c r="E23" s="161">
        <f>'[3]FEBRERO+NVOS FDOS'!D20+'[3]MARZO+FONDOS'!D20+'[3]ABRIL+FONDOS '!D20+'[3]MAYO+FONDOS'!D20+'[3]JUNIO+FONDOS'!D20</f>
        <v>2671360.9000000004</v>
      </c>
      <c r="F23" s="163">
        <v>0.81179900000000005</v>
      </c>
      <c r="G23" s="161">
        <f>'[3]FEBRERO+NVOS FDOS'!E20+'[3]MARZO+FONDOS'!E20+'[3]ABRIL+FONDOS '!E20+'[3]MAYO+FONDOS'!E20+'[3]JUNIO+FONDOS'!E20</f>
        <v>286851.61</v>
      </c>
      <c r="H23" s="163">
        <v>0.81179900000000005</v>
      </c>
      <c r="I23" s="161">
        <f>'[3]FEBRERO+NVOS FDOS'!G20+'[3]MARZO+FONDOS'!G20+'[3]ABRIL+FONDOS '!G20+'[3]MAYO+FONDOS'!G20+'[3]JUNIO+FONDOS'!G20</f>
        <v>168068.6</v>
      </c>
      <c r="J23" s="163">
        <v>0.81179900000000005</v>
      </c>
      <c r="K23" s="161">
        <f>'[3]FEBRERO+NVOS FDOS'!H20+'[3]MARZO+FONDOS'!H20+'[3]ABRIL+FONDOS '!H20+'[3]MAYO+FONDOS'!H20+'[3]JUNIO+FONDOS'!H20</f>
        <v>68979.149999999994</v>
      </c>
      <c r="L23" s="160">
        <v>1.153133</v>
      </c>
      <c r="M23" s="161">
        <f>'[3]MARZO+FONDOS'!N20+'[3]ABRIL+FONDOS '!N20+'[3]MAYO+FONDOS'!N20+'[3]JUNIO+FONDOS'!N20</f>
        <v>658873.23</v>
      </c>
      <c r="N23" s="160">
        <v>2.298092</v>
      </c>
      <c r="O23" s="161">
        <f>'[3]FEBRERO+NVOS FDOS'!O20+'[3]MARZO+FONDOS'!O20+'[3]ABRIL+FONDOS '!O20+'[3]MAYO+FONDOS'!O20+'[3]JUNIO+FONDOS'!O20</f>
        <v>1896745.01</v>
      </c>
      <c r="P23" s="162">
        <f t="shared" si="0"/>
        <v>17384601.540000003</v>
      </c>
      <c r="Q23" s="96"/>
      <c r="R23" s="3"/>
      <c r="S23" s="3"/>
    </row>
    <row r="24" spans="1:19" s="23" customFormat="1" ht="11.4">
      <c r="A24" s="24" t="s">
        <v>38</v>
      </c>
      <c r="B24" s="163">
        <v>0.66309899999999999</v>
      </c>
      <c r="C24" s="161">
        <f>'[3]FEBRERO+NVOS FDOS'!C21+'[3]MARZO+FONDOS'!C21+'[3]ABRIL+FONDOS '!C21+'[3]MAYO+FONDOS'!C21+'[3]JUNIO+FONDOS'!C21</f>
        <v>9502732.7599999998</v>
      </c>
      <c r="D24" s="163">
        <v>0.66309899999999999</v>
      </c>
      <c r="E24" s="161">
        <f>'[3]FEBRERO+NVOS FDOS'!D21+'[3]MARZO+FONDOS'!D21+'[3]ABRIL+FONDOS '!D21+'[3]MAYO+FONDOS'!D21+'[3]JUNIO+FONDOS'!D21</f>
        <v>2182038.5900000003</v>
      </c>
      <c r="F24" s="163">
        <v>0.66309899999999999</v>
      </c>
      <c r="G24" s="161">
        <f>'[3]FEBRERO+NVOS FDOS'!E21+'[3]MARZO+FONDOS'!E21+'[3]ABRIL+FONDOS '!E21+'[3]MAYO+FONDOS'!E21+'[3]JUNIO+FONDOS'!E21</f>
        <v>234308.01</v>
      </c>
      <c r="H24" s="163">
        <v>0.66309899999999999</v>
      </c>
      <c r="I24" s="161">
        <f>'[3]FEBRERO+NVOS FDOS'!G21+'[3]MARZO+FONDOS'!G21+'[3]ABRIL+FONDOS '!G21+'[3]MAYO+FONDOS'!G21+'[3]JUNIO+FONDOS'!G21</f>
        <v>137282.90000000002</v>
      </c>
      <c r="J24" s="163">
        <v>0.66309899999999999</v>
      </c>
      <c r="K24" s="161">
        <f>'[3]FEBRERO+NVOS FDOS'!H21+'[3]MARZO+FONDOS'!H21+'[3]ABRIL+FONDOS '!H21+'[3]MAYO+FONDOS'!H21+'[3]JUNIO+FONDOS'!H21</f>
        <v>56344</v>
      </c>
      <c r="L24" s="160">
        <v>0.897536</v>
      </c>
      <c r="M24" s="161">
        <f>'[3]MARZO+FONDOS'!N21+'[3]ABRIL+FONDOS '!N21+'[3]MAYO+FONDOS'!N21+'[3]JUNIO+FONDOS'!N21</f>
        <v>512831.89</v>
      </c>
      <c r="N24" s="160">
        <v>1.9547810000000001</v>
      </c>
      <c r="O24" s="161">
        <f>'[3]FEBRERO+NVOS FDOS'!O21+'[3]MARZO+FONDOS'!O21+'[3]ABRIL+FONDOS '!O21+'[3]MAYO+FONDOS'!O21+'[3]JUNIO+FONDOS'!O21</f>
        <v>1613391.0899999999</v>
      </c>
      <c r="P24" s="162">
        <f t="shared" si="0"/>
        <v>14238929.24</v>
      </c>
      <c r="Q24" s="96"/>
      <c r="R24" s="3"/>
      <c r="S24" s="3"/>
    </row>
    <row r="25" spans="1:19" s="23" customFormat="1" ht="11.4">
      <c r="A25" s="24" t="s">
        <v>39</v>
      </c>
      <c r="B25" s="163">
        <v>0.510077</v>
      </c>
      <c r="C25" s="161">
        <f>'[3]FEBRERO+NVOS FDOS'!C22+'[3]MARZO+FONDOS'!C22+'[3]ABRIL+FONDOS '!C22+'[3]MAYO+FONDOS'!C22+'[3]JUNIO+FONDOS'!C22</f>
        <v>7309807.3600000003</v>
      </c>
      <c r="D25" s="163">
        <v>0.510077</v>
      </c>
      <c r="E25" s="161">
        <f>'[3]FEBRERO+NVOS FDOS'!D22+'[3]MARZO+FONDOS'!D22+'[3]ABRIL+FONDOS '!D22+'[3]MAYO+FONDOS'!D22+'[3]JUNIO+FONDOS'!D22</f>
        <v>1678494</v>
      </c>
      <c r="F25" s="163">
        <v>0.510077</v>
      </c>
      <c r="G25" s="161">
        <f>'[3]FEBRERO+NVOS FDOS'!E22+'[3]MARZO+FONDOS'!E22+'[3]ABRIL+FONDOS '!E22+'[3]MAYO+FONDOS'!E22+'[3]JUNIO+FONDOS'!E22</f>
        <v>180237.24999999997</v>
      </c>
      <c r="H25" s="163">
        <v>0.510077</v>
      </c>
      <c r="I25" s="161">
        <f>'[3]FEBRERO+NVOS FDOS'!G22+'[3]MARZO+FONDOS'!G22+'[3]ABRIL+FONDOS '!G22+'[3]MAYO+FONDOS'!G22+'[3]JUNIO+FONDOS'!G22</f>
        <v>105602.41999999998</v>
      </c>
      <c r="J25" s="163">
        <v>0.510077</v>
      </c>
      <c r="K25" s="161">
        <f>'[3]FEBRERO+NVOS FDOS'!H22+'[3]MARZO+FONDOS'!H22+'[3]ABRIL+FONDOS '!H22+'[3]MAYO+FONDOS'!H22+'[3]JUNIO+FONDOS'!H22</f>
        <v>43341.599999999999</v>
      </c>
      <c r="L25" s="160">
        <v>0.57882900000000004</v>
      </c>
      <c r="M25" s="161">
        <f>'[3]MARZO+FONDOS'!N22+'[3]ABRIL+FONDOS '!N22+'[3]MAYO+FONDOS'!N22+'[3]JUNIO+FONDOS'!N22</f>
        <v>330729.14</v>
      </c>
      <c r="N25" s="160">
        <v>1.375872</v>
      </c>
      <c r="O25" s="161">
        <f>'[3]FEBRERO+NVOS FDOS'!O22+'[3]MARZO+FONDOS'!O22+'[3]ABRIL+FONDOS '!O22+'[3]MAYO+FONDOS'!O22+'[3]JUNIO+FONDOS'!O22</f>
        <v>1135584.79</v>
      </c>
      <c r="P25" s="162">
        <f t="shared" si="0"/>
        <v>10783796.559999999</v>
      </c>
      <c r="Q25" s="96"/>
      <c r="R25" s="3"/>
      <c r="S25" s="3"/>
    </row>
    <row r="26" spans="1:19" s="23" customFormat="1" ht="11.4">
      <c r="A26" s="24" t="s">
        <v>40</v>
      </c>
      <c r="B26" s="163">
        <v>0.69099600000000005</v>
      </c>
      <c r="C26" s="161">
        <f>'[3]FEBRERO+NVOS FDOS'!C23+'[3]MARZO+FONDOS'!C23+'[3]ABRIL+FONDOS '!C23+'[3]MAYO+FONDOS'!C23+'[3]JUNIO+FONDOS'!C23</f>
        <v>9902522.1099999994</v>
      </c>
      <c r="D26" s="163">
        <v>0.69099600000000005</v>
      </c>
      <c r="E26" s="161">
        <f>'[3]FEBRERO+NVOS FDOS'!D23+'[3]MARZO+FONDOS'!D23+'[3]ABRIL+FONDOS '!D23+'[3]MAYO+FONDOS'!D23+'[3]JUNIO+FONDOS'!D23</f>
        <v>2273838.34</v>
      </c>
      <c r="F26" s="163">
        <v>0.69099600000000005</v>
      </c>
      <c r="G26" s="161">
        <f>'[3]FEBRERO+NVOS FDOS'!E23+'[3]MARZO+FONDOS'!E23+'[3]ABRIL+FONDOS '!E23+'[3]MAYO+FONDOS'!E23+'[3]JUNIO+FONDOS'!E23</f>
        <v>244165.52000000002</v>
      </c>
      <c r="H26" s="163">
        <v>0.69099600000000005</v>
      </c>
      <c r="I26" s="161">
        <f>'[3]FEBRERO+NVOS FDOS'!G23+'[3]MARZO+FONDOS'!G23+'[3]ABRIL+FONDOS '!G23+'[3]MAYO+FONDOS'!G23+'[3]JUNIO+FONDOS'!G23</f>
        <v>143058.48000000001</v>
      </c>
      <c r="J26" s="163">
        <v>0.69099600000000005</v>
      </c>
      <c r="K26" s="161">
        <f>'[3]FEBRERO+NVOS FDOS'!H23+'[3]MARZO+FONDOS'!H23+'[3]ABRIL+FONDOS '!H23+'[3]MAYO+FONDOS'!H23+'[3]JUNIO+FONDOS'!H23</f>
        <v>58714.399999999994</v>
      </c>
      <c r="L26" s="160">
        <v>0.83186000000000004</v>
      </c>
      <c r="M26" s="161">
        <f>'[3]MARZO+FONDOS'!N23+'[3]ABRIL+FONDOS '!N23+'[3]MAYO+FONDOS'!N23+'[3]JUNIO+FONDOS'!N23</f>
        <v>475305.89999999997</v>
      </c>
      <c r="N26" s="160">
        <v>1.650504</v>
      </c>
      <c r="O26" s="161">
        <f>'[3]FEBRERO+NVOS FDOS'!O23+'[3]MARZO+FONDOS'!O23+'[3]ABRIL+FONDOS '!O23+'[3]MAYO+FONDOS'!O23+'[3]JUNIO+FONDOS'!O23</f>
        <v>1362254.08</v>
      </c>
      <c r="P26" s="162">
        <f t="shared" si="0"/>
        <v>14459858.83</v>
      </c>
      <c r="Q26" s="96"/>
      <c r="R26" s="3"/>
      <c r="S26" s="3"/>
    </row>
    <row r="27" spans="1:19" s="23" customFormat="1" ht="11.4">
      <c r="A27" s="24" t="s">
        <v>41</v>
      </c>
      <c r="B27" s="163">
        <v>0.38006699999999999</v>
      </c>
      <c r="C27" s="161">
        <f>'[3]FEBRERO+NVOS FDOS'!C24+'[3]MARZO+FONDOS'!C24+'[3]ABRIL+FONDOS '!C24+'[3]MAYO+FONDOS'!C24+'[3]JUNIO+FONDOS'!C24</f>
        <v>5446652.2599999998</v>
      </c>
      <c r="D27" s="163">
        <v>0.38006699999999999</v>
      </c>
      <c r="E27" s="161">
        <f>'[3]FEBRERO+NVOS FDOS'!D24+'[3]MARZO+FONDOS'!D24+'[3]ABRIL+FONDOS '!D24+'[3]MAYO+FONDOS'!D24+'[3]JUNIO+FONDOS'!D24</f>
        <v>1250674.28</v>
      </c>
      <c r="F27" s="163">
        <v>0.38006699999999999</v>
      </c>
      <c r="G27" s="161">
        <f>'[3]FEBRERO+NVOS FDOS'!E24+'[3]MARZO+FONDOS'!E24+'[3]ABRIL+FONDOS '!E24+'[3]MAYO+FONDOS'!E24+'[3]JUNIO+FONDOS'!E24</f>
        <v>134297.82</v>
      </c>
      <c r="H27" s="163">
        <v>0.38006699999999999</v>
      </c>
      <c r="I27" s="161">
        <f>'[3]FEBRERO+NVOS FDOS'!G24+'[3]MARZO+FONDOS'!G24+'[3]ABRIL+FONDOS '!G24+'[3]MAYO+FONDOS'!G24+'[3]JUNIO+FONDOS'!G24</f>
        <v>78686.14</v>
      </c>
      <c r="J27" s="163">
        <v>0.38006699999999999</v>
      </c>
      <c r="K27" s="161">
        <f>'[3]FEBRERO+NVOS FDOS'!H24+'[3]MARZO+FONDOS'!H24+'[3]ABRIL+FONDOS '!H24+'[3]MAYO+FONDOS'!H24+'[3]JUNIO+FONDOS'!H24</f>
        <v>32294.55</v>
      </c>
      <c r="L27" s="160">
        <v>0.69924500000000001</v>
      </c>
      <c r="M27" s="161">
        <f>'[3]MARZO+FONDOS'!N24+'[3]ABRIL+FONDOS '!N24+'[3]MAYO+FONDOS'!N24+'[3]JUNIO+FONDOS'!N24</f>
        <v>399532.09</v>
      </c>
      <c r="N27" s="160">
        <v>2.1617989999999998</v>
      </c>
      <c r="O27" s="161">
        <f>'[3]FEBRERO+NVOS FDOS'!O24+'[3]MARZO+FONDOS'!O24+'[3]ABRIL+FONDOS '!O24+'[3]MAYO+FONDOS'!O24+'[3]JUNIO+FONDOS'!O24</f>
        <v>1784254.72</v>
      </c>
      <c r="P27" s="162">
        <f t="shared" si="0"/>
        <v>9126391.8599999994</v>
      </c>
      <c r="Q27" s="3"/>
      <c r="R27" s="3"/>
      <c r="S27" s="3"/>
    </row>
    <row r="28" spans="1:19" s="23" customFormat="1" ht="11.4">
      <c r="A28" s="24" t="s">
        <v>42</v>
      </c>
      <c r="B28" s="163">
        <v>3.1019700000000001</v>
      </c>
      <c r="C28" s="161">
        <f>'[3]FEBRERO+NVOS FDOS'!C25+'[3]MARZO+FONDOS'!C25+'[3]ABRIL+FONDOS '!C25+'[3]MAYO+FONDOS'!C25+'[3]JUNIO+FONDOS'!C25</f>
        <v>44453698.439999998</v>
      </c>
      <c r="D28" s="163">
        <v>3.1019700000000001</v>
      </c>
      <c r="E28" s="161">
        <f>'[3]FEBRERO+NVOS FDOS'!D25+'[3]MARZO+FONDOS'!D25+'[3]ABRIL+FONDOS '!D25+'[3]MAYO+FONDOS'!D25+'[3]JUNIO+FONDOS'!D25</f>
        <v>10207553.080000002</v>
      </c>
      <c r="F28" s="163">
        <v>3.1019700000000001</v>
      </c>
      <c r="G28" s="161">
        <f>'[3]FEBRERO+NVOS FDOS'!E25+'[3]MARZO+FONDOS'!E25+'[3]ABRIL+FONDOS '!E25+'[3]MAYO+FONDOS'!E25+'[3]JUNIO+FONDOS'!E25</f>
        <v>1096090.3899999999</v>
      </c>
      <c r="H28" s="163">
        <v>3.1019700000000001</v>
      </c>
      <c r="I28" s="161">
        <f>'[3]FEBRERO+NVOS FDOS'!G25+'[3]MARZO+FONDOS'!G25+'[3]ABRIL+FONDOS '!G25+'[3]MAYO+FONDOS'!G25+'[3]JUNIO+FONDOS'!G25</f>
        <v>642207.92999999993</v>
      </c>
      <c r="J28" s="163">
        <v>3.1019700000000001</v>
      </c>
      <c r="K28" s="161">
        <f>'[3]FEBRERO+NVOS FDOS'!H25+'[3]MARZO+FONDOS'!H25+'[3]ABRIL+FONDOS '!H25+'[3]MAYO+FONDOS'!H25+'[3]JUNIO+FONDOS'!H25</f>
        <v>263576.55</v>
      </c>
      <c r="L28" s="160">
        <v>3.029344</v>
      </c>
      <c r="M28" s="161">
        <f>'[3]MARZO+FONDOS'!N25+'[3]ABRIL+FONDOS '!N25+'[3]MAYO+FONDOS'!N25+'[3]JUNIO+FONDOS'!N25</f>
        <v>1730897.74</v>
      </c>
      <c r="N28" s="160">
        <v>2.12175</v>
      </c>
      <c r="O28" s="161">
        <f>'[3]FEBRERO+NVOS FDOS'!O25+'[3]MARZO+FONDOS'!O25+'[3]ABRIL+FONDOS '!O25+'[3]MAYO+FONDOS'!O25+'[3]JUNIO+FONDOS'!O25</f>
        <v>1751199.99</v>
      </c>
      <c r="P28" s="162">
        <f t="shared" si="0"/>
        <v>60145224.119999997</v>
      </c>
      <c r="Q28" s="96"/>
      <c r="R28" s="3"/>
      <c r="S28" s="3"/>
    </row>
    <row r="29" spans="1:19" s="23" customFormat="1" ht="11.4">
      <c r="A29" s="24" t="s">
        <v>43</v>
      </c>
      <c r="B29" s="163">
        <v>12.523068</v>
      </c>
      <c r="C29" s="161">
        <f>'[3]FEBRERO+NVOS FDOS'!C26+'[3]MARZO+FONDOS'!C26+'[3]ABRIL+FONDOS '!C26+'[3]MAYO+FONDOS'!C26+'[3]JUNIO+FONDOS'!C26</f>
        <v>179465444.56999999</v>
      </c>
      <c r="D29" s="163">
        <v>12.523068</v>
      </c>
      <c r="E29" s="161">
        <f>'[3]FEBRERO+NVOS FDOS'!D26+'[3]MARZO+FONDOS'!D26+'[3]ABRIL+FONDOS '!D26+'[3]MAYO+FONDOS'!D26+'[3]JUNIO+FONDOS'!D26</f>
        <v>41209257.75</v>
      </c>
      <c r="F29" s="163">
        <v>12.523068</v>
      </c>
      <c r="G29" s="161">
        <f>'[3]FEBRERO+NVOS FDOS'!E26+'[3]MARZO+FONDOS'!E26+'[3]ABRIL+FONDOS '!E26+'[3]MAYO+FONDOS'!E26+'[3]JUNIO+FONDOS'!E26</f>
        <v>4425063.57</v>
      </c>
      <c r="H29" s="163">
        <v>12.523068</v>
      </c>
      <c r="I29" s="161">
        <f>'[3]FEBRERO+NVOS FDOS'!G26+'[3]MARZO+FONDOS'!G26+'[3]ABRIL+FONDOS '!G26+'[3]MAYO+FONDOS'!G26+'[3]JUNIO+FONDOS'!G26</f>
        <v>2592679.42</v>
      </c>
      <c r="J29" s="163">
        <v>12.523068</v>
      </c>
      <c r="K29" s="161">
        <f>'[3]FEBRERO+NVOS FDOS'!H26+'[3]MARZO+FONDOS'!H26+'[3]ABRIL+FONDOS '!H26+'[3]MAYO+FONDOS'!H26+'[3]JUNIO+FONDOS'!H26</f>
        <v>1064093.8499999999</v>
      </c>
      <c r="L29" s="160">
        <v>11.29421</v>
      </c>
      <c r="M29" s="161">
        <f>'[3]MARZO+FONDOS'!N26+'[3]ABRIL+FONDOS '!N26+'[3]MAYO+FONDOS'!N26+'[3]JUNIO+FONDOS'!N26</f>
        <v>6453252.3700000001</v>
      </c>
      <c r="N29" s="160">
        <v>2.3685670000000001</v>
      </c>
      <c r="O29" s="161">
        <f>'[3]FEBRERO+NVOS FDOS'!O26+'[3]MARZO+FONDOS'!O26+'[3]ABRIL+FONDOS '!O26+'[3]MAYO+FONDOS'!O26+'[3]JUNIO+FONDOS'!O26</f>
        <v>1954912</v>
      </c>
      <c r="P29" s="162">
        <f t="shared" si="0"/>
        <v>237164703.52999997</v>
      </c>
      <c r="Q29" s="96"/>
      <c r="R29" s="3"/>
      <c r="S29" s="3"/>
    </row>
    <row r="30" spans="1:19" s="23" customFormat="1" ht="11.4">
      <c r="A30" s="24" t="s">
        <v>44</v>
      </c>
      <c r="B30" s="163">
        <v>0.42165599999999998</v>
      </c>
      <c r="C30" s="161">
        <f>'[3]FEBRERO+NVOS FDOS'!C27+'[3]MARZO+FONDOS'!C27+'[3]ABRIL+FONDOS '!C27+'[3]MAYO+FONDOS'!C27+'[3]JUNIO+FONDOS'!C27</f>
        <v>6042665.3799999999</v>
      </c>
      <c r="D30" s="163">
        <v>0.42165599999999998</v>
      </c>
      <c r="E30" s="161">
        <f>'[3]FEBRERO+NVOS FDOS'!D27+'[3]MARZO+FONDOS'!D27+'[3]ABRIL+FONDOS '!D27+'[3]MAYO+FONDOS'!D27+'[3]JUNIO+FONDOS'!D27</f>
        <v>1387529.85</v>
      </c>
      <c r="F30" s="163">
        <v>0.42165599999999998</v>
      </c>
      <c r="G30" s="161">
        <f>'[3]FEBRERO+NVOS FDOS'!E27+'[3]MARZO+FONDOS'!E27+'[3]ABRIL+FONDOS '!E27+'[3]MAYO+FONDOS'!E27+'[3]JUNIO+FONDOS'!E27</f>
        <v>148993.4</v>
      </c>
      <c r="H30" s="163">
        <v>0.42165599999999998</v>
      </c>
      <c r="I30" s="161">
        <f>'[3]FEBRERO+NVOS FDOS'!G27+'[3]MARZO+FONDOS'!G27+'[3]ABRIL+FONDOS '!G27+'[3]MAYO+FONDOS'!G27+'[3]JUNIO+FONDOS'!G27</f>
        <v>87296.41</v>
      </c>
      <c r="J30" s="163">
        <v>0.42165599999999998</v>
      </c>
      <c r="K30" s="161">
        <f>'[3]FEBRERO+NVOS FDOS'!H27+'[3]MARZO+FONDOS'!H27+'[3]ABRIL+FONDOS '!H27+'[3]MAYO+FONDOS'!H27+'[3]JUNIO+FONDOS'!H27</f>
        <v>35828.400000000001</v>
      </c>
      <c r="L30" s="160">
        <v>0.73128199999999999</v>
      </c>
      <c r="M30" s="161">
        <f>'[3]MARZO+FONDOS'!N27+'[3]ABRIL+FONDOS '!N27+'[3]MAYO+FONDOS'!N27+'[3]JUNIO+FONDOS'!N27</f>
        <v>417837.81999999995</v>
      </c>
      <c r="N30" s="160">
        <v>2.158153</v>
      </c>
      <c r="O30" s="161">
        <f>'[3]FEBRERO+NVOS FDOS'!O27+'[3]MARZO+FONDOS'!O27+'[3]ABRIL+FONDOS '!O27+'[3]MAYO+FONDOS'!O27+'[3]JUNIO+FONDOS'!O27</f>
        <v>1781245.4500000002</v>
      </c>
      <c r="P30" s="162">
        <f t="shared" si="0"/>
        <v>9901396.7100000009</v>
      </c>
      <c r="Q30" s="96"/>
      <c r="R30" s="3"/>
      <c r="S30" s="3"/>
    </row>
    <row r="31" spans="1:19" s="23" customFormat="1" ht="11.4">
      <c r="A31" s="24" t="s">
        <v>45</v>
      </c>
      <c r="B31" s="163">
        <v>0.442388</v>
      </c>
      <c r="C31" s="161">
        <f>'[3]FEBRERO+NVOS FDOS'!C28+'[3]MARZO+FONDOS'!C28+'[3]ABRIL+FONDOS '!C28+'[3]MAYO+FONDOS'!C28+'[3]JUNIO+FONDOS'!C28</f>
        <v>6339784.4199999999</v>
      </c>
      <c r="D31" s="163">
        <v>0.442388</v>
      </c>
      <c r="E31" s="161">
        <f>'[3]FEBRERO+NVOS FDOS'!D28+'[3]MARZO+FONDOS'!D28+'[3]ABRIL+FONDOS '!D28+'[3]MAYO+FONDOS'!D28+'[3]JUNIO+FONDOS'!D28</f>
        <v>1455751.99</v>
      </c>
      <c r="F31" s="163">
        <v>0.442388</v>
      </c>
      <c r="G31" s="161">
        <f>'[3]FEBRERO+NVOS FDOS'!E28+'[3]MARZO+FONDOS'!E28+'[3]ABRIL+FONDOS '!E28+'[3]MAYO+FONDOS'!E28+'[3]JUNIO+FONDOS'!E28</f>
        <v>156319.13</v>
      </c>
      <c r="H31" s="163">
        <v>0.442388</v>
      </c>
      <c r="I31" s="161">
        <f>'[3]FEBRERO+NVOS FDOS'!G28+'[3]MARZO+FONDOS'!G28+'[3]ABRIL+FONDOS '!G28+'[3]MAYO+FONDOS'!G28+'[3]JUNIO+FONDOS'!G28</f>
        <v>91588.599999999991</v>
      </c>
      <c r="J31" s="163">
        <v>0.442388</v>
      </c>
      <c r="K31" s="161">
        <f>'[3]FEBRERO+NVOS FDOS'!H28+'[3]MARZO+FONDOS'!H28+'[3]ABRIL+FONDOS '!H28+'[3]MAYO+FONDOS'!H28+'[3]JUNIO+FONDOS'!H28</f>
        <v>37590</v>
      </c>
      <c r="L31" s="160">
        <v>0.75247900000000001</v>
      </c>
      <c r="M31" s="161">
        <f>'[3]MARZO+FONDOS'!N28+'[3]ABRIL+FONDOS '!N28+'[3]MAYO+FONDOS'!N28+'[3]JUNIO+FONDOS'!N28</f>
        <v>429948.83999999997</v>
      </c>
      <c r="N31" s="160">
        <v>2.2149749999999999</v>
      </c>
      <c r="O31" s="161">
        <f>'[3]FEBRERO+NVOS FDOS'!O28+'[3]MARZO+FONDOS'!O28+'[3]ABRIL+FONDOS '!O28+'[3]MAYO+FONDOS'!O28+'[3]JUNIO+FONDOS'!O28</f>
        <v>1828143.84</v>
      </c>
      <c r="P31" s="162">
        <f t="shared" si="0"/>
        <v>10339126.82</v>
      </c>
      <c r="Q31" s="96"/>
      <c r="R31" s="3"/>
      <c r="S31" s="3"/>
    </row>
    <row r="32" spans="1:19" s="23" customFormat="1" ht="11.4">
      <c r="A32" s="24" t="s">
        <v>46</v>
      </c>
      <c r="B32" s="163">
        <v>1.0289360000000001</v>
      </c>
      <c r="C32" s="161">
        <f>'[3]FEBRERO+NVOS FDOS'!C29+'[3]MARZO+FONDOS'!C29+'[3]ABRIL+FONDOS '!C29+'[3]MAYO+FONDOS'!C29+'[3]JUNIO+FONDOS'!C29</f>
        <v>14745469.619999999</v>
      </c>
      <c r="D32" s="163">
        <v>1.0289360000000001</v>
      </c>
      <c r="E32" s="161">
        <f>'[3]FEBRERO+NVOS FDOS'!D29+'[3]MARZO+FONDOS'!D29+'[3]ABRIL+FONDOS '!D29+'[3]MAYO+FONDOS'!D29+'[3]JUNIO+FONDOS'!D29</f>
        <v>3385886.66</v>
      </c>
      <c r="F32" s="163">
        <v>1.0289360000000001</v>
      </c>
      <c r="G32" s="161">
        <f>'[3]FEBRERO+NVOS FDOS'!E29+'[3]MARZO+FONDOS'!E29+'[3]ABRIL+FONDOS '!E29+'[3]MAYO+FONDOS'!E29+'[3]JUNIO+FONDOS'!E29</f>
        <v>363577.61</v>
      </c>
      <c r="H32" s="163">
        <v>1.0289360000000001</v>
      </c>
      <c r="I32" s="161">
        <f>'[3]FEBRERO+NVOS FDOS'!G29+'[3]MARZO+FONDOS'!G29+'[3]ABRIL+FONDOS '!G29+'[3]MAYO+FONDOS'!G29+'[3]JUNIO+FONDOS'!G29</f>
        <v>213022.96000000002</v>
      </c>
      <c r="J32" s="163">
        <v>1.0289360000000001</v>
      </c>
      <c r="K32" s="161">
        <f>'[3]FEBRERO+NVOS FDOS'!H29+'[3]MARZO+FONDOS'!H29+'[3]ABRIL+FONDOS '!H29+'[3]MAYO+FONDOS'!H29+'[3]JUNIO+FONDOS'!H29</f>
        <v>87429.400000000009</v>
      </c>
      <c r="L32" s="160">
        <v>1.1641360000000001</v>
      </c>
      <c r="M32" s="161">
        <f>'[3]MARZO+FONDOS'!N29+'[3]ABRIL+FONDOS '!N29+'[3]MAYO+FONDOS'!N29+'[3]JUNIO+FONDOS'!N29</f>
        <v>665160.72</v>
      </c>
      <c r="N32" s="160">
        <v>2.0196580000000002</v>
      </c>
      <c r="O32" s="161">
        <f>'[3]FEBRERO+NVOS FDOS'!O29+'[3]MARZO+FONDOS'!O29+'[3]ABRIL+FONDOS '!O29+'[3]MAYO+FONDOS'!O29+'[3]JUNIO+FONDOS'!O29</f>
        <v>1666937.7200000002</v>
      </c>
      <c r="P32" s="162">
        <f t="shared" si="0"/>
        <v>21127484.689999998</v>
      </c>
      <c r="Q32" s="96"/>
      <c r="R32" s="3"/>
      <c r="S32" s="3"/>
    </row>
    <row r="33" spans="1:19" s="23" customFormat="1" ht="11.4">
      <c r="A33" s="24" t="s">
        <v>47</v>
      </c>
      <c r="B33" s="163">
        <v>0.40175300000000003</v>
      </c>
      <c r="C33" s="161">
        <f>'[3]FEBRERO+NVOS FDOS'!C30+'[3]MARZO+FONDOS'!C30+'[3]ABRIL+FONDOS '!C30+'[3]MAYO+FONDOS'!C30+'[3]JUNIO+FONDOS'!C30</f>
        <v>5757452.7699999996</v>
      </c>
      <c r="D33" s="163">
        <v>0.40175300000000003</v>
      </c>
      <c r="E33" s="161">
        <f>'[3]FEBRERO+NVOS FDOS'!D30+'[3]MARZO+FONDOS'!D30+'[3]ABRIL+FONDOS '!D30+'[3]MAYO+FONDOS'!D30+'[3]JUNIO+FONDOS'!D30</f>
        <v>1322035.69</v>
      </c>
      <c r="F33" s="163">
        <v>0.40175300000000003</v>
      </c>
      <c r="G33" s="161">
        <f>'[3]FEBRERO+NVOS FDOS'!E30+'[3]MARZO+FONDOS'!E30+'[3]ABRIL+FONDOS '!E30+'[3]MAYO+FONDOS'!E30+'[3]JUNIO+FONDOS'!E30</f>
        <v>141960.63</v>
      </c>
      <c r="H33" s="163">
        <v>0.40175300000000003</v>
      </c>
      <c r="I33" s="161">
        <f>'[3]FEBRERO+NVOS FDOS'!G30+'[3]MARZO+FONDOS'!G30+'[3]ABRIL+FONDOS '!G30+'[3]MAYO+FONDOS'!G30+'[3]JUNIO+FONDOS'!G30</f>
        <v>83175.839999999997</v>
      </c>
      <c r="J33" s="163">
        <v>0.40175300000000003</v>
      </c>
      <c r="K33" s="161">
        <f>'[3]FEBRERO+NVOS FDOS'!H30+'[3]MARZO+FONDOS'!H30+'[3]ABRIL+FONDOS '!H30+'[3]MAYO+FONDOS'!H30+'[3]JUNIO+FONDOS'!H30</f>
        <v>34137.25</v>
      </c>
      <c r="L33" s="160">
        <v>1.2932570000000001</v>
      </c>
      <c r="M33" s="161">
        <f>'[3]MARZO+FONDOS'!N30+'[3]ABRIL+FONDOS '!N30+'[3]MAYO+FONDOS'!N30+'[3]JUNIO+FONDOS'!N30</f>
        <v>738937.39</v>
      </c>
      <c r="N33" s="160">
        <v>4.0698420000000004</v>
      </c>
      <c r="O33" s="161">
        <f>'[3]FEBRERO+NVOS FDOS'!O30+'[3]MARZO+FONDOS'!O30+'[3]ABRIL+FONDOS '!O30+'[3]MAYO+FONDOS'!O30+'[3]JUNIO+FONDOS'!O30</f>
        <v>3359070.28</v>
      </c>
      <c r="P33" s="162">
        <f t="shared" si="0"/>
        <v>11436769.849999998</v>
      </c>
      <c r="Q33" s="96"/>
      <c r="R33" s="3"/>
      <c r="S33" s="3"/>
    </row>
    <row r="34" spans="1:19" s="23" customFormat="1" ht="11.4">
      <c r="A34" s="24" t="s">
        <v>48</v>
      </c>
      <c r="B34" s="163">
        <v>10.599761000000001</v>
      </c>
      <c r="C34" s="161">
        <f>'[3]FEBRERO+NVOS FDOS'!C31+'[3]MARZO+FONDOS'!C31+'[3]ABRIL+FONDOS '!C31+'[3]MAYO+FONDOS'!C31+'[3]JUNIO+FONDOS'!C31</f>
        <v>151902952.62</v>
      </c>
      <c r="D34" s="163">
        <v>10.599761000000001</v>
      </c>
      <c r="E34" s="161">
        <f>'[3]FEBRERO+NVOS FDOS'!D31+'[3]MARZO+FONDOS'!D31+'[3]ABRIL+FONDOS '!D31+'[3]MAYO+FONDOS'!D31+'[3]JUNIO+FONDOS'!D31</f>
        <v>34880293.159999996</v>
      </c>
      <c r="F34" s="163">
        <v>10.599761000000001</v>
      </c>
      <c r="G34" s="161">
        <f>'[3]FEBRERO+NVOS FDOS'!E31+'[3]MARZO+FONDOS'!E31+'[3]ABRIL+FONDOS '!E31+'[3]MAYO+FONDOS'!E31+'[3]JUNIO+FONDOS'!E31</f>
        <v>3745457.29</v>
      </c>
      <c r="H34" s="163">
        <v>10.599761000000001</v>
      </c>
      <c r="I34" s="161">
        <f>'[3]FEBRERO+NVOS FDOS'!G31+'[3]MARZO+FONDOS'!G31+'[3]ABRIL+FONDOS '!G31+'[3]MAYO+FONDOS'!G31+'[3]JUNIO+FONDOS'!G31</f>
        <v>2194492.7800000003</v>
      </c>
      <c r="J34" s="163">
        <v>10.599761000000001</v>
      </c>
      <c r="K34" s="161">
        <f>'[3]FEBRERO+NVOS FDOS'!H31+'[3]MARZO+FONDOS'!H31+'[3]ABRIL+FONDOS '!H31+'[3]MAYO+FONDOS'!H31+'[3]JUNIO+FONDOS'!H31</f>
        <v>900669.10000000009</v>
      </c>
      <c r="L34" s="160">
        <v>8.7323280000000008</v>
      </c>
      <c r="M34" s="161">
        <f>'[3]MARZO+FONDOS'!N31+'[3]ABRIL+FONDOS '!N31+'[3]MAYO+FONDOS'!N31+'[3]JUNIO+FONDOS'!N31</f>
        <v>4989451.8</v>
      </c>
      <c r="N34" s="160">
        <v>2.0279370000000001</v>
      </c>
      <c r="O34" s="161">
        <f>'[3]FEBRERO+NVOS FDOS'!O31+'[3]MARZO+FONDOS'!O31+'[3]ABRIL+FONDOS '!O31+'[3]MAYO+FONDOS'!O31+'[3]JUNIO+FONDOS'!O31</f>
        <v>1673770.8599999999</v>
      </c>
      <c r="P34" s="162">
        <f t="shared" si="0"/>
        <v>200287087.61000001</v>
      </c>
      <c r="Q34" s="3"/>
      <c r="R34" s="3"/>
      <c r="S34" s="3"/>
    </row>
    <row r="35" spans="1:19" s="23" customFormat="1" ht="11.4">
      <c r="A35" s="24" t="s">
        <v>49</v>
      </c>
      <c r="B35" s="163">
        <v>0.40450000000000003</v>
      </c>
      <c r="C35" s="161">
        <f>'[3]FEBRERO+NVOS FDOS'!C32+'[3]MARZO+FONDOS'!C32+'[3]ABRIL+FONDOS '!C32+'[3]MAYO+FONDOS'!C32+'[3]JUNIO+FONDOS'!C32</f>
        <v>5796814.3700000001</v>
      </c>
      <c r="D35" s="163">
        <v>0.40450000000000003</v>
      </c>
      <c r="E35" s="161">
        <f>'[3]FEBRERO+NVOS FDOS'!D32+'[3]MARZO+FONDOS'!D32+'[3]ABRIL+FONDOS '!D32+'[3]MAYO+FONDOS'!D32+'[3]JUNIO+FONDOS'!D32</f>
        <v>1331075.17</v>
      </c>
      <c r="F35" s="163">
        <v>0.40450000000000003</v>
      </c>
      <c r="G35" s="161">
        <f>'[3]FEBRERO+NVOS FDOS'!E32+'[3]MARZO+FONDOS'!E32+'[3]ABRIL+FONDOS '!E32+'[3]MAYO+FONDOS'!E32+'[3]JUNIO+FONDOS'!E32</f>
        <v>142931.28</v>
      </c>
      <c r="H35" s="163">
        <v>0.40450000000000003</v>
      </c>
      <c r="I35" s="161">
        <f>'[3]FEBRERO+NVOS FDOS'!G32+'[3]MARZO+FONDOS'!G32+'[3]ABRIL+FONDOS '!G32+'[3]MAYO+FONDOS'!G32+'[3]JUNIO+FONDOS'!G32</f>
        <v>83744.549999999988</v>
      </c>
      <c r="J35" s="163">
        <v>0.40450000000000003</v>
      </c>
      <c r="K35" s="161">
        <f>'[3]FEBRERO+NVOS FDOS'!H32+'[3]MARZO+FONDOS'!H32+'[3]ABRIL+FONDOS '!H32+'[3]MAYO+FONDOS'!H32+'[3]JUNIO+FONDOS'!H32</f>
        <v>34370.65</v>
      </c>
      <c r="L35" s="160">
        <v>0.73519100000000004</v>
      </c>
      <c r="M35" s="161">
        <f>'[3]MARZO+FONDOS'!N32+'[3]ABRIL+FONDOS '!N32+'[3]MAYO+FONDOS'!N32+'[3]JUNIO+FONDOS'!N32</f>
        <v>420071.33</v>
      </c>
      <c r="N35" s="160">
        <v>2.2098930000000001</v>
      </c>
      <c r="O35" s="161">
        <f>'[3]FEBRERO+NVOS FDOS'!O32+'[3]MARZO+FONDOS'!O32+'[3]ABRIL+FONDOS '!O32+'[3]MAYO+FONDOS'!O32+'[3]JUNIO+FONDOS'!O32</f>
        <v>1823949.3699999999</v>
      </c>
      <c r="P35" s="162">
        <f t="shared" si="0"/>
        <v>9632956.7200000007</v>
      </c>
      <c r="Q35" s="96"/>
      <c r="R35" s="3"/>
      <c r="S35" s="3"/>
    </row>
    <row r="36" spans="1:19" s="23" customFormat="1" ht="11.4">
      <c r="A36" s="24" t="s">
        <v>50</v>
      </c>
      <c r="B36" s="163">
        <v>0.63455899999999998</v>
      </c>
      <c r="C36" s="161">
        <f>'[3]FEBRERO+NVOS FDOS'!C33+'[3]MARZO+FONDOS'!C33+'[3]ABRIL+FONDOS '!C33+'[3]MAYO+FONDOS'!C33+'[3]JUNIO+FONDOS'!C33</f>
        <v>9093724</v>
      </c>
      <c r="D36" s="163">
        <v>0.63455899999999998</v>
      </c>
      <c r="E36" s="161">
        <f>'[3]FEBRERO+NVOS FDOS'!D33+'[3]MARZO+FONDOS'!D33+'[3]ABRIL+FONDOS '!D33+'[3]MAYO+FONDOS'!D33+'[3]JUNIO+FONDOS'!D33</f>
        <v>2088122.9200000002</v>
      </c>
      <c r="F36" s="163">
        <v>0.63455899999999998</v>
      </c>
      <c r="G36" s="161">
        <f>'[3]FEBRERO+NVOS FDOS'!E33+'[3]MARZO+FONDOS'!E33+'[3]ABRIL+FONDOS '!E33+'[3]MAYO+FONDOS'!E33+'[3]JUNIO+FONDOS'!E33</f>
        <v>224223.32</v>
      </c>
      <c r="H36" s="163">
        <v>0.63455899999999998</v>
      </c>
      <c r="I36" s="161">
        <f>'[3]FEBRERO+NVOS FDOS'!G33+'[3]MARZO+FONDOS'!G33+'[3]ABRIL+FONDOS '!G33+'[3]MAYO+FONDOS'!G33+'[3]JUNIO+FONDOS'!G33</f>
        <v>131374.21</v>
      </c>
      <c r="J36" s="163">
        <v>0.63455899999999998</v>
      </c>
      <c r="K36" s="161">
        <f>'[3]FEBRERO+NVOS FDOS'!H33+'[3]MARZO+FONDOS'!H33+'[3]ABRIL+FONDOS '!H33+'[3]MAYO+FONDOS'!H33+'[3]JUNIO+FONDOS'!H33</f>
        <v>53918.9</v>
      </c>
      <c r="L36" s="160">
        <v>0.86749200000000004</v>
      </c>
      <c r="M36" s="161">
        <f>'[3]MARZO+FONDOS'!N33+'[3]ABRIL+FONDOS '!N33+'[3]MAYO+FONDOS'!N33+'[3]JUNIO+FONDOS'!N33</f>
        <v>495664.87</v>
      </c>
      <c r="N36" s="160">
        <v>1.9541569999999999</v>
      </c>
      <c r="O36" s="161">
        <f>'[3]FEBRERO+NVOS FDOS'!O33+'[3]MARZO+FONDOS'!O33+'[3]ABRIL+FONDOS '!O33+'[3]MAYO+FONDOS'!O33+'[3]JUNIO+FONDOS'!O33</f>
        <v>1612876.02</v>
      </c>
      <c r="P36" s="162">
        <f t="shared" si="0"/>
        <v>13699904.24</v>
      </c>
      <c r="Q36" s="3"/>
      <c r="R36" s="3"/>
      <c r="S36" s="3"/>
    </row>
    <row r="37" spans="1:19" s="23" customFormat="1" ht="11.4">
      <c r="A37" s="24" t="s">
        <v>51</v>
      </c>
      <c r="B37" s="163">
        <v>0.62781900000000002</v>
      </c>
      <c r="C37" s="161">
        <f>'[3]FEBRERO+NVOS FDOS'!C34+'[3]MARZO+FONDOS'!C34+'[3]ABRIL+FONDOS '!C34+'[3]MAYO+FONDOS'!C34+'[3]JUNIO+FONDOS'!C34</f>
        <v>8997148.7199999988</v>
      </c>
      <c r="D37" s="163">
        <v>0.62781900000000002</v>
      </c>
      <c r="E37" s="161">
        <f>'[3]FEBRERO+NVOS FDOS'!D34+'[3]MARZO+FONDOS'!D34+'[3]ABRIL+FONDOS '!D34+'[3]MAYO+FONDOS'!D34+'[3]JUNIO+FONDOS'!D34</f>
        <v>2065943.83</v>
      </c>
      <c r="F37" s="163">
        <v>0.62781900000000002</v>
      </c>
      <c r="G37" s="161">
        <f>'[3]FEBRERO+NVOS FDOS'!E34+'[3]MARZO+FONDOS'!E34+'[3]ABRIL+FONDOS '!E34+'[3]MAYO+FONDOS'!E34+'[3]JUNIO+FONDOS'!E34</f>
        <v>221841.72999999998</v>
      </c>
      <c r="H37" s="163">
        <v>0.62781900000000002</v>
      </c>
      <c r="I37" s="161">
        <f>'[3]FEBRERO+NVOS FDOS'!G34+'[3]MARZO+FONDOS'!G34+'[3]ABRIL+FONDOS '!G34+'[3]MAYO+FONDOS'!G34+'[3]JUNIO+FONDOS'!G34</f>
        <v>129978.80999999998</v>
      </c>
      <c r="J37" s="163">
        <v>0.62781900000000002</v>
      </c>
      <c r="K37" s="161">
        <f>'[3]FEBRERO+NVOS FDOS'!H34+'[3]MARZO+FONDOS'!H34+'[3]ABRIL+FONDOS '!H34+'[3]MAYO+FONDOS'!H34+'[3]JUNIO+FONDOS'!H34</f>
        <v>53346.2</v>
      </c>
      <c r="L37" s="160">
        <v>0.93836200000000003</v>
      </c>
      <c r="M37" s="161">
        <f>'[3]MARZO+FONDOS'!N34+'[3]ABRIL+FONDOS '!N34+'[3]MAYO+FONDOS'!N34+'[3]JUNIO+FONDOS'!N34</f>
        <v>536158.29</v>
      </c>
      <c r="N37" s="160">
        <v>2.1836769999999999</v>
      </c>
      <c r="O37" s="161">
        <f>'[3]FEBRERO+NVOS FDOS'!O34+'[3]MARZO+FONDOS'!O34+'[3]ABRIL+FONDOS '!O34+'[3]MAYO+FONDOS'!O34+'[3]JUNIO+FONDOS'!O34</f>
        <v>1802311.8399999999</v>
      </c>
      <c r="P37" s="162">
        <f t="shared" si="0"/>
        <v>13806729.419999998</v>
      </c>
      <c r="Q37" s="96"/>
      <c r="R37" s="3"/>
      <c r="S37" s="3"/>
    </row>
    <row r="38" spans="1:19" s="23" customFormat="1" ht="11.4">
      <c r="A38" s="24" t="s">
        <v>52</v>
      </c>
      <c r="B38" s="163">
        <v>0.3644</v>
      </c>
      <c r="C38" s="161">
        <f>'[3]FEBRERO+NVOS FDOS'!C35+'[3]MARZO+FONDOS'!C35+'[3]ABRIL+FONDOS '!C35+'[3]MAYO+FONDOS'!C35+'[3]JUNIO+FONDOS'!C35</f>
        <v>5222135.08</v>
      </c>
      <c r="D38" s="163">
        <v>0.3644</v>
      </c>
      <c r="E38" s="161">
        <f>'[3]FEBRERO+NVOS FDOS'!D35+'[3]MARZO+FONDOS'!D35+'[3]ABRIL+FONDOS '!D35+'[3]MAYO+FONDOS'!D35+'[3]JUNIO+FONDOS'!D35</f>
        <v>1199119.3799999999</v>
      </c>
      <c r="F38" s="163">
        <v>0.3644</v>
      </c>
      <c r="G38" s="161">
        <f>'[3]FEBRERO+NVOS FDOS'!E35+'[3]MARZO+FONDOS'!E35+'[3]ABRIL+FONDOS '!E35+'[3]MAYO+FONDOS'!E35+'[3]JUNIO+FONDOS'!E35</f>
        <v>128761.84</v>
      </c>
      <c r="H38" s="163">
        <v>0.3644</v>
      </c>
      <c r="I38" s="161">
        <f>'[3]FEBRERO+NVOS FDOS'!G35+'[3]MARZO+FONDOS'!G35+'[3]ABRIL+FONDOS '!G35+'[3]MAYO+FONDOS'!G35+'[3]JUNIO+FONDOS'!G35</f>
        <v>75442.569999999992</v>
      </c>
      <c r="J38" s="163">
        <v>0.3644</v>
      </c>
      <c r="K38" s="161">
        <f>'[3]FEBRERO+NVOS FDOS'!H35+'[3]MARZO+FONDOS'!H35+'[3]ABRIL+FONDOS '!H35+'[3]MAYO+FONDOS'!H35+'[3]JUNIO+FONDOS'!H35</f>
        <v>30963.3</v>
      </c>
      <c r="L38" s="160">
        <v>1.9523740000000001</v>
      </c>
      <c r="M38" s="161">
        <f>'[3]MARZO+FONDOS'!N35+'[3]ABRIL+FONDOS '!N35+'[3]MAYO+FONDOS'!N35+'[3]JUNIO+FONDOS'!N35</f>
        <v>1115541.8900000001</v>
      </c>
      <c r="N38" s="160">
        <v>6.3923209999999999</v>
      </c>
      <c r="O38" s="161">
        <f>'[3]FEBRERO+NVOS FDOS'!O35+'[3]MARZO+FONDOS'!O35+'[3]ABRIL+FONDOS '!O35+'[3]MAYO+FONDOS'!O35+'[3]JUNIO+FONDOS'!O35</f>
        <v>5275943.2200000007</v>
      </c>
      <c r="P38" s="162">
        <f t="shared" si="0"/>
        <v>13047907.280000001</v>
      </c>
      <c r="Q38" s="96"/>
      <c r="R38" s="3"/>
      <c r="S38" s="3"/>
    </row>
    <row r="39" spans="1:19" s="23" customFormat="1" ht="11.4">
      <c r="A39" s="24" t="s">
        <v>53</v>
      </c>
      <c r="B39" s="163">
        <v>16.98546</v>
      </c>
      <c r="C39" s="161">
        <f>'[3]FEBRERO+NVOS FDOS'!C36+'[3]MARZO+FONDOS'!C36+'[3]ABRIL+FONDOS '!C36+'[3]MAYO+FONDOS'!C36+'[3]JUNIO+FONDOS'!C36</f>
        <v>243415068.05000001</v>
      </c>
      <c r="D39" s="163">
        <v>16.98546</v>
      </c>
      <c r="E39" s="161">
        <f>'[3]FEBRERO+NVOS FDOS'!D36+'[3]MARZO+FONDOS'!D36+'[3]ABRIL+FONDOS '!D36+'[3]MAYO+FONDOS'!D36+'[3]JUNIO+FONDOS'!D36</f>
        <v>55893507.820000008</v>
      </c>
      <c r="F39" s="163">
        <v>16.98546</v>
      </c>
      <c r="G39" s="161">
        <f>'[3]FEBRERO+NVOS FDOS'!E36+'[3]MARZO+FONDOS'!E36+'[3]ABRIL+FONDOS '!E36+'[3]MAYO+FONDOS'!E36+'[3]JUNIO+FONDOS'!E36</f>
        <v>6001863.1100000003</v>
      </c>
      <c r="H39" s="163">
        <v>16.98546</v>
      </c>
      <c r="I39" s="161">
        <f>'[3]FEBRERO+NVOS FDOS'!G36+'[3]MARZO+FONDOS'!G36+'[3]ABRIL+FONDOS '!G36+'[3]MAYO+FONDOS'!G36+'[3]JUNIO+FONDOS'!G36</f>
        <v>3516538.65</v>
      </c>
      <c r="J39" s="163">
        <v>16.98546</v>
      </c>
      <c r="K39" s="161">
        <f>'[3]FEBRERO+NVOS FDOS'!H36+'[3]MARZO+FONDOS'!H36+'[3]ABRIL+FONDOS '!H36+'[3]MAYO+FONDOS'!H36+'[3]JUNIO+FONDOS'!H36</f>
        <v>1443266.45</v>
      </c>
      <c r="L39" s="160">
        <v>13.769836</v>
      </c>
      <c r="M39" s="161">
        <f>'[3]MARZO+FONDOS'!N36+'[3]ABRIL+FONDOS '!N36+'[3]MAYO+FONDOS'!N36+'[3]JUNIO+FONDOS'!N36</f>
        <v>7867768.5599999996</v>
      </c>
      <c r="N39" s="160">
        <v>2.089547</v>
      </c>
      <c r="O39" s="161">
        <f>'[3]FEBRERO+NVOS FDOS'!O36+'[3]MARZO+FONDOS'!O36+'[3]ABRIL+FONDOS '!O36+'[3]MAYO+FONDOS'!O36+'[3]JUNIO+FONDOS'!O36</f>
        <v>1724621.1</v>
      </c>
      <c r="P39" s="162">
        <f t="shared" si="0"/>
        <v>319862633.74000001</v>
      </c>
      <c r="Q39" s="3"/>
      <c r="R39" s="3"/>
      <c r="S39" s="3"/>
    </row>
    <row r="40" spans="1:19" s="23" customFormat="1" ht="11.4">
      <c r="A40" s="24" t="s">
        <v>54</v>
      </c>
      <c r="B40" s="163">
        <v>3.4550169999999998</v>
      </c>
      <c r="C40" s="161">
        <f>'[3]FEBRERO+NVOS FDOS'!C37+'[3]MARZO+FONDOS'!C37+'[3]ABRIL+FONDOS '!C37+'[3]MAYO+FONDOS'!C37+'[3]JUNIO+FONDOS'!C37</f>
        <v>49513127.25</v>
      </c>
      <c r="D40" s="163">
        <v>3.4550169999999998</v>
      </c>
      <c r="E40" s="161">
        <f>'[3]FEBRERO+NVOS FDOS'!D37+'[3]MARZO+FONDOS'!D37+'[3]ABRIL+FONDOS '!D37+'[3]MAYO+FONDOS'!D37+'[3]JUNIO+FONDOS'!D37</f>
        <v>11369313.510000002</v>
      </c>
      <c r="F40" s="163">
        <v>3.4550169999999998</v>
      </c>
      <c r="G40" s="161">
        <f>'[3]FEBRERO+NVOS FDOS'!E37+'[3]MARZO+FONDOS'!E37+'[3]ABRIL+FONDOS '!E37+'[3]MAYO+FONDOS'!E37+'[3]JUNIO+FONDOS'!E37</f>
        <v>1220840.5899999999</v>
      </c>
      <c r="H40" s="163">
        <v>3.4550169999999998</v>
      </c>
      <c r="I40" s="161">
        <f>'[3]FEBRERO+NVOS FDOS'!G37+'[3]MARZO+FONDOS'!G37+'[3]ABRIL+FONDOS '!G37+'[3]MAYO+FONDOS'!G37+'[3]JUNIO+FONDOS'!G37</f>
        <v>715300.07</v>
      </c>
      <c r="J40" s="163">
        <v>3.4550169999999998</v>
      </c>
      <c r="K40" s="161">
        <f>'[3]FEBRERO+NVOS FDOS'!H37+'[3]MARZO+FONDOS'!H37+'[3]ABRIL+FONDOS '!H37+'[3]MAYO+FONDOS'!H37+'[3]JUNIO+FONDOS'!H37</f>
        <v>293575.2</v>
      </c>
      <c r="L40" s="160">
        <v>3.2518060000000002</v>
      </c>
      <c r="M40" s="161">
        <f>'[3]MARZO+FONDOS'!N37+'[3]ABRIL+FONDOS '!N37+'[3]MAYO+FONDOS'!N37+'[3]JUNIO+FONDOS'!N37</f>
        <v>1858007.42</v>
      </c>
      <c r="N40" s="160">
        <v>2.236923</v>
      </c>
      <c r="O40" s="161">
        <f>'[3]FEBRERO+NVOS FDOS'!O37+'[3]MARZO+FONDOS'!O37+'[3]ABRIL+FONDOS '!O37+'[3]MAYO+FONDOS'!O37+'[3]JUNIO+FONDOS'!O37</f>
        <v>1846258.81</v>
      </c>
      <c r="P40" s="162">
        <f t="shared" si="0"/>
        <v>66816422.850000016</v>
      </c>
      <c r="Q40" s="96"/>
      <c r="R40" s="3"/>
      <c r="S40" s="3"/>
    </row>
    <row r="41" spans="1:19" s="23" customFormat="1" ht="11.4">
      <c r="A41" s="24" t="s">
        <v>55</v>
      </c>
      <c r="B41" s="163">
        <v>0.51854900000000004</v>
      </c>
      <c r="C41" s="161">
        <f>'[3]FEBRERO+NVOS FDOS'!C38+'[3]MARZO+FONDOS'!C38+'[3]ABRIL+FONDOS '!C38+'[3]MAYO+FONDOS'!C38+'[3]JUNIO+FONDOS'!C38</f>
        <v>7431217.8499999996</v>
      </c>
      <c r="D41" s="163">
        <v>0.51854900000000004</v>
      </c>
      <c r="E41" s="161">
        <f>'[3]FEBRERO+NVOS FDOS'!D38+'[3]MARZO+FONDOS'!D38+'[3]ABRIL+FONDOS '!D38+'[3]MAYO+FONDOS'!D38+'[3]JUNIO+FONDOS'!D38</f>
        <v>1706372.54</v>
      </c>
      <c r="F41" s="163">
        <v>0.51854900000000004</v>
      </c>
      <c r="G41" s="161">
        <f>'[3]FEBRERO+NVOS FDOS'!E38+'[3]MARZO+FONDOS'!E38+'[3]ABRIL+FONDOS '!E38+'[3]MAYO+FONDOS'!E38+'[3]JUNIO+FONDOS'!E38</f>
        <v>183230.85</v>
      </c>
      <c r="H41" s="163">
        <v>0.51854900000000004</v>
      </c>
      <c r="I41" s="161">
        <f>'[3]FEBRERO+NVOS FDOS'!G38+'[3]MARZO+FONDOS'!G38+'[3]ABRIL+FONDOS '!G38+'[3]MAYO+FONDOS'!G38+'[3]JUNIO+FONDOS'!G38</f>
        <v>107356.38999999998</v>
      </c>
      <c r="J41" s="163">
        <v>0.51854900000000004</v>
      </c>
      <c r="K41" s="161">
        <f>'[3]FEBRERO+NVOS FDOS'!H38+'[3]MARZO+FONDOS'!H38+'[3]ABRIL+FONDOS '!H38+'[3]MAYO+FONDOS'!H38+'[3]JUNIO+FONDOS'!H38</f>
        <v>44061.450000000004</v>
      </c>
      <c r="L41" s="160">
        <v>0.82932300000000003</v>
      </c>
      <c r="M41" s="161">
        <f>'[3]MARZO+FONDOS'!N38+'[3]ABRIL+FONDOS '!N38+'[3]MAYO+FONDOS'!N38+'[3]JUNIO+FONDOS'!N38</f>
        <v>473856.37000000005</v>
      </c>
      <c r="N41" s="160">
        <v>2.173028</v>
      </c>
      <c r="O41" s="161">
        <f>'[3]FEBRERO+NVOS FDOS'!O38+'[3]MARZO+FONDOS'!O38+'[3]ABRIL+FONDOS '!O38+'[3]MAYO+FONDOS'!O38+'[3]JUNIO+FONDOS'!O38</f>
        <v>1793522.63</v>
      </c>
      <c r="P41" s="162">
        <f t="shared" si="0"/>
        <v>11739618.079999998</v>
      </c>
      <c r="Q41" s="96"/>
      <c r="R41" s="3"/>
      <c r="S41" s="3"/>
    </row>
    <row r="42" spans="1:19" s="23" customFormat="1" ht="11.4">
      <c r="A42" s="24" t="s">
        <v>56</v>
      </c>
      <c r="B42" s="163">
        <v>1.5989249999999999</v>
      </c>
      <c r="C42" s="161">
        <f>'[3]FEBRERO+NVOS FDOS'!C39+'[3]MARZO+FONDOS'!C39+'[3]ABRIL+FONDOS '!C39+'[3]MAYO+FONDOS'!C39+'[3]JUNIO+FONDOS'!C39</f>
        <v>22913862.859999999</v>
      </c>
      <c r="D42" s="163">
        <v>1.5989249999999999</v>
      </c>
      <c r="E42" s="161">
        <f>'[3]FEBRERO+NVOS FDOS'!D39+'[3]MARZO+FONDOS'!D39+'[3]ABRIL+FONDOS '!D39+'[3]MAYO+FONDOS'!D39+'[3]JUNIO+FONDOS'!D39</f>
        <v>5261531.1500000004</v>
      </c>
      <c r="F42" s="163">
        <v>1.5989249999999999</v>
      </c>
      <c r="G42" s="161">
        <f>'[3]FEBRERO+NVOS FDOS'!E39+'[3]MARZO+FONDOS'!E39+'[3]ABRIL+FONDOS '!E39+'[3]MAYO+FONDOS'!E39+'[3]JUNIO+FONDOS'!E39</f>
        <v>564984.93999999994</v>
      </c>
      <c r="H42" s="163">
        <v>1.5989249999999999</v>
      </c>
      <c r="I42" s="161">
        <f>'[3]FEBRERO+NVOS FDOS'!G39+'[3]MARZO+FONDOS'!G39+'[3]ABRIL+FONDOS '!G39+'[3]MAYO+FONDOS'!G39+'[3]JUNIO+FONDOS'!G39</f>
        <v>331029.09999999998</v>
      </c>
      <c r="J42" s="163">
        <v>1.5989249999999999</v>
      </c>
      <c r="K42" s="161">
        <f>'[3]FEBRERO+NVOS FDOS'!H39+'[3]MARZO+FONDOS'!H39+'[3]ABRIL+FONDOS '!H39+'[3]MAYO+FONDOS'!H39+'[3]JUNIO+FONDOS'!H39</f>
        <v>135861.79999999999</v>
      </c>
      <c r="L42" s="160">
        <v>1.7266870000000001</v>
      </c>
      <c r="M42" s="161">
        <f>'[3]MARZO+FONDOS'!N39+'[3]ABRIL+FONDOS '!N39+'[3]MAYO+FONDOS'!N39+'[3]JUNIO+FONDOS'!N39</f>
        <v>986589.65000000014</v>
      </c>
      <c r="N42" s="160">
        <v>1.960337</v>
      </c>
      <c r="O42" s="161">
        <f>'[3]FEBRERO+NVOS FDOS'!O39+'[3]MARZO+FONDOS'!O39+'[3]ABRIL+FONDOS '!O39+'[3]MAYO+FONDOS'!O39+'[3]JUNIO+FONDOS'!O39</f>
        <v>1617976.75</v>
      </c>
      <c r="P42" s="162">
        <f t="shared" si="0"/>
        <v>31811836.25</v>
      </c>
      <c r="Q42" s="96"/>
      <c r="R42" s="3"/>
      <c r="S42" s="3"/>
    </row>
    <row r="43" spans="1:19" s="23" customFormat="1" ht="11.4">
      <c r="A43" s="24" t="s">
        <v>57</v>
      </c>
      <c r="B43" s="163">
        <v>0.34819099999999997</v>
      </c>
      <c r="C43" s="161">
        <f>'[3]FEBRERO+NVOS FDOS'!C40+'[3]MARZO+FONDOS'!C40+'[3]ABRIL+FONDOS '!C40+'[3]MAYO+FONDOS'!C40+'[3]JUNIO+FONDOS'!C40</f>
        <v>4989584.2699999996</v>
      </c>
      <c r="D43" s="163">
        <v>0.34819099999999997</v>
      </c>
      <c r="E43" s="161">
        <f>'[3]FEBRERO+NVOS FDOS'!D40+'[3]MARZO+FONDOS'!D40+'[3]ABRIL+FONDOS '!D40+'[3]MAYO+FONDOS'!D40+'[3]JUNIO+FONDOS'!D40</f>
        <v>1145780.95</v>
      </c>
      <c r="F43" s="163">
        <v>0.34819099999999997</v>
      </c>
      <c r="G43" s="161">
        <f>'[3]FEBRERO+NVOS FDOS'!E40+'[3]MARZO+FONDOS'!E40+'[3]ABRIL+FONDOS '!E40+'[3]MAYO+FONDOS'!E40+'[3]JUNIO+FONDOS'!E40</f>
        <v>123034.33</v>
      </c>
      <c r="H43" s="163">
        <v>0.34819099999999997</v>
      </c>
      <c r="I43" s="161">
        <f>'[3]FEBRERO+NVOS FDOS'!G40+'[3]MARZO+FONDOS'!G40+'[3]ABRIL+FONDOS '!G40+'[3]MAYO+FONDOS'!G40+'[3]JUNIO+FONDOS'!G40</f>
        <v>72086.77</v>
      </c>
      <c r="J43" s="163">
        <v>0.34819099999999997</v>
      </c>
      <c r="K43" s="161">
        <f>'[3]FEBRERO+NVOS FDOS'!H40+'[3]MARZO+FONDOS'!H40+'[3]ABRIL+FONDOS '!H40+'[3]MAYO+FONDOS'!H40+'[3]JUNIO+FONDOS'!H40</f>
        <v>29586.05</v>
      </c>
      <c r="L43" s="160">
        <v>0.64806299999999994</v>
      </c>
      <c r="M43" s="161">
        <f>'[3]MARZO+FONDOS'!N40+'[3]ABRIL+FONDOS '!N40+'[3]MAYO+FONDOS'!N40+'[3]JUNIO+FONDOS'!N40</f>
        <v>370288.21</v>
      </c>
      <c r="N43" s="160">
        <v>2.089836</v>
      </c>
      <c r="O43" s="161">
        <f>'[3]FEBRERO+NVOS FDOS'!O40+'[3]MARZO+FONDOS'!O40+'[3]ABRIL+FONDOS '!O40+'[3]MAYO+FONDOS'!O40+'[3]JUNIO+FONDOS'!O40</f>
        <v>1724859.57</v>
      </c>
      <c r="P43" s="162">
        <f t="shared" si="0"/>
        <v>8455220.1499999985</v>
      </c>
      <c r="Q43" s="96"/>
      <c r="R43" s="3"/>
      <c r="S43" s="3"/>
    </row>
    <row r="44" spans="1:19" s="23" customFormat="1" ht="11.4">
      <c r="A44" s="24" t="s">
        <v>58</v>
      </c>
      <c r="B44" s="163">
        <v>0.90065200000000001</v>
      </c>
      <c r="C44" s="161">
        <f>'[3]FEBRERO+NVOS FDOS'!C41+'[3]MARZO+FONDOS'!C41+'[3]ABRIL+FONDOS '!C41+'[3]MAYO+FONDOS'!C41+'[3]JUNIO+FONDOS'!C41</f>
        <v>12907065.85</v>
      </c>
      <c r="D44" s="163">
        <v>0.90065200000000001</v>
      </c>
      <c r="E44" s="161">
        <f>'[3]FEBRERO+NVOS FDOS'!D41+'[3]MARZO+FONDOS'!D41+'[3]ABRIL+FONDOS '!D41+'[3]MAYO+FONDOS'!D41+'[3]JUNIO+FONDOS'!D41</f>
        <v>2963746.61</v>
      </c>
      <c r="F44" s="163">
        <v>0.90065200000000001</v>
      </c>
      <c r="G44" s="161">
        <f>'[3]FEBRERO+NVOS FDOS'!E41+'[3]MARZO+FONDOS'!E41+'[3]ABRIL+FONDOS '!E41+'[3]MAYO+FONDOS'!E41+'[3]JUNIO+FONDOS'!E41</f>
        <v>318248.08</v>
      </c>
      <c r="H44" s="163">
        <v>0.90065200000000001</v>
      </c>
      <c r="I44" s="161">
        <f>'[3]FEBRERO+NVOS FDOS'!G41+'[3]MARZO+FONDOS'!G41+'[3]ABRIL+FONDOS '!G41+'[3]MAYO+FONDOS'!G41+'[3]JUNIO+FONDOS'!G41</f>
        <v>186464.04</v>
      </c>
      <c r="J44" s="163">
        <v>0.90065200000000001</v>
      </c>
      <c r="K44" s="161">
        <f>'[3]FEBRERO+NVOS FDOS'!H41+'[3]MARZO+FONDOS'!H41+'[3]ABRIL+FONDOS '!H41+'[3]MAYO+FONDOS'!H41+'[3]JUNIO+FONDOS'!H41</f>
        <v>76529.05</v>
      </c>
      <c r="L44" s="160">
        <v>1.303453</v>
      </c>
      <c r="M44" s="161">
        <f>'[3]MARZO+FONDOS'!N41+'[3]ABRIL+FONDOS '!N41+'[3]MAYO+FONDOS'!N41+'[3]JUNIO+FONDOS'!N41</f>
        <v>744763.37999999989</v>
      </c>
      <c r="N44" s="160">
        <v>2.6215380000000001</v>
      </c>
      <c r="O44" s="161">
        <f>'[3]FEBRERO+NVOS FDOS'!O41+'[3]MARZO+FONDOS'!O41+'[3]ABRIL+FONDOS '!O41+'[3]MAYO+FONDOS'!O41+'[3]JUNIO+FONDOS'!O41</f>
        <v>2163703.2199999997</v>
      </c>
      <c r="P44" s="162">
        <f t="shared" si="0"/>
        <v>19360520.229999997</v>
      </c>
      <c r="Q44" s="96"/>
      <c r="R44" s="3"/>
      <c r="S44" s="3"/>
    </row>
    <row r="45" spans="1:19" s="23" customFormat="1" ht="11.4">
      <c r="A45" s="24" t="s">
        <v>59</v>
      </c>
      <c r="B45" s="163">
        <v>8.6123290000000008</v>
      </c>
      <c r="C45" s="161">
        <f>'[3]FEBRERO+NVOS FDOS'!C42+'[3]MARZO+FONDOS'!C42+'[3]ABRIL+FONDOS '!C42+'[3]MAYO+FONDOS'!C42+'[3]JUNIO+FONDOS'!C42</f>
        <v>123421487.11000001</v>
      </c>
      <c r="D45" s="163">
        <v>8.6123290000000008</v>
      </c>
      <c r="E45" s="161">
        <f>'[3]FEBRERO+NVOS FDOS'!D42+'[3]MARZO+FONDOS'!D42+'[3]ABRIL+FONDOS '!D42+'[3]MAYO+FONDOS'!D42+'[3]JUNIO+FONDOS'!D42</f>
        <v>28340314.490000002</v>
      </c>
      <c r="F45" s="163">
        <v>8.6123290000000008</v>
      </c>
      <c r="G45" s="161">
        <f>'[3]FEBRERO+NVOS FDOS'!E42+'[3]MARZO+FONDOS'!E42+'[3]ABRIL+FONDOS '!E42+'[3]MAYO+FONDOS'!E42+'[3]JUNIO+FONDOS'!E42</f>
        <v>3043192.25</v>
      </c>
      <c r="H45" s="163">
        <v>8.6123290000000008</v>
      </c>
      <c r="I45" s="161">
        <f>'[3]FEBRERO+NVOS FDOS'!G42+'[3]MARZO+FONDOS'!G42+'[3]ABRIL+FONDOS '!G42+'[3]MAYO+FONDOS'!G42+'[3]JUNIO+FONDOS'!G42</f>
        <v>1783030.1699999997</v>
      </c>
      <c r="J45" s="163">
        <v>8.6123290000000008</v>
      </c>
      <c r="K45" s="161">
        <f>'[3]FEBRERO+NVOS FDOS'!H42+'[3]MARZO+FONDOS'!H42+'[3]ABRIL+FONDOS '!H42+'[3]MAYO+FONDOS'!H42+'[3]JUNIO+FONDOS'!H42</f>
        <v>731795.6</v>
      </c>
      <c r="L45" s="160">
        <v>7.0296349999999999</v>
      </c>
      <c r="M45" s="161">
        <f>'[3]MARZO+FONDOS'!N42+'[3]ABRIL+FONDOS '!N42+'[3]MAYO+FONDOS'!N42+'[3]JUNIO+FONDOS'!N42</f>
        <v>4016572.63</v>
      </c>
      <c r="N45" s="160">
        <v>2.1158380000000001</v>
      </c>
      <c r="O45" s="161">
        <f>'[3]FEBRERO+NVOS FDOS'!O42+'[3]MARZO+FONDOS'!O42+'[3]ABRIL+FONDOS '!O42+'[3]MAYO+FONDOS'!O42+'[3]JUNIO+FONDOS'!O42</f>
        <v>1746320.48</v>
      </c>
      <c r="P45" s="162">
        <f t="shared" si="0"/>
        <v>163082712.72999999</v>
      </c>
      <c r="Q45" s="96"/>
      <c r="R45" s="3"/>
      <c r="S45" s="3"/>
    </row>
    <row r="46" spans="1:19" s="23" customFormat="1" ht="11.4">
      <c r="A46" s="24" t="s">
        <v>60</v>
      </c>
      <c r="B46" s="163">
        <v>0.96403499999999998</v>
      </c>
      <c r="C46" s="161">
        <f>'[3]FEBRERO+NVOS FDOS'!C43+'[3]MARZO+FONDOS'!C43+'[3]ABRIL+FONDOS '!C43+'[3]MAYO+FONDOS'!C43+'[3]JUNIO+FONDOS'!C43</f>
        <v>13815387</v>
      </c>
      <c r="D46" s="163">
        <v>0.96403499999999998</v>
      </c>
      <c r="E46" s="161">
        <f>'[3]FEBRERO+NVOS FDOS'!D43+'[3]MARZO+FONDOS'!D43+'[3]ABRIL+FONDOS '!D43+'[3]MAYO+FONDOS'!D43+'[3]JUNIO+FONDOS'!D43</f>
        <v>3172319.02</v>
      </c>
      <c r="F46" s="163">
        <v>0.96403499999999998</v>
      </c>
      <c r="G46" s="161">
        <f>'[3]FEBRERO+NVOS FDOS'!E43+'[3]MARZO+FONDOS'!E43+'[3]ABRIL+FONDOS '!E43+'[3]MAYO+FONDOS'!E43+'[3]JUNIO+FONDOS'!E43</f>
        <v>340644.64</v>
      </c>
      <c r="H46" s="163">
        <v>0.96403499999999998</v>
      </c>
      <c r="I46" s="161">
        <f>'[3]FEBRERO+NVOS FDOS'!G43+'[3]MARZO+FONDOS'!G43+'[3]ABRIL+FONDOS '!G43+'[3]MAYO+FONDOS'!G43+'[3]JUNIO+FONDOS'!G43</f>
        <v>199586.37</v>
      </c>
      <c r="J46" s="163">
        <v>0.96403499999999998</v>
      </c>
      <c r="K46" s="161">
        <f>'[3]FEBRERO+NVOS FDOS'!H43+'[3]MARZO+FONDOS'!H43+'[3]ABRIL+FONDOS '!H43+'[3]MAYO+FONDOS'!H43+'[3]JUNIO+FONDOS'!H43</f>
        <v>81914.75</v>
      </c>
      <c r="L46" s="160">
        <v>1.251655</v>
      </c>
      <c r="M46" s="161">
        <f>'[3]MARZO+FONDOS'!N43+'[3]ABRIL+FONDOS '!N43+'[3]MAYO+FONDOS'!N43+'[3]JUNIO+FONDOS'!N43</f>
        <v>715166.51</v>
      </c>
      <c r="N46" s="160">
        <v>2.1681319999999999</v>
      </c>
      <c r="O46" s="161">
        <f>'[3]FEBRERO+NVOS FDOS'!O43+'[3]MARZO+FONDOS'!O43+'[3]ABRIL+FONDOS '!O43+'[3]MAYO+FONDOS'!O43+'[3]JUNIO+FONDOS'!O43</f>
        <v>1789481.6800000002</v>
      </c>
      <c r="P46" s="162">
        <f t="shared" si="0"/>
        <v>20114499.970000003</v>
      </c>
      <c r="Q46" s="96"/>
      <c r="R46" s="3"/>
      <c r="S46" s="3"/>
    </row>
    <row r="47" spans="1:19" s="23" customFormat="1" ht="11.4">
      <c r="A47" s="24" t="s">
        <v>61</v>
      </c>
      <c r="B47" s="163">
        <v>1.9003680000000001</v>
      </c>
      <c r="C47" s="161">
        <f>'[3]FEBRERO+NVOS FDOS'!C44+'[3]MARZO+FONDOS'!C44+'[3]ABRIL+FONDOS '!C44+'[3]MAYO+FONDOS'!C44+'[3]JUNIO+FONDOS'!C44</f>
        <v>27233793.809999999</v>
      </c>
      <c r="D47" s="163">
        <v>1.9003680000000001</v>
      </c>
      <c r="E47" s="161">
        <f>'[3]FEBRERO+NVOS FDOS'!D44+'[3]MARZO+FONDOS'!D44+'[3]ABRIL+FONDOS '!D44+'[3]MAYO+FONDOS'!D44+'[3]JUNIO+FONDOS'!D44</f>
        <v>6253479.9499999993</v>
      </c>
      <c r="F47" s="163">
        <v>1.9003680000000001</v>
      </c>
      <c r="G47" s="161">
        <f>'[3]FEBRERO+NVOS FDOS'!E44+'[3]MARZO+FONDOS'!E44+'[3]ABRIL+FONDOS '!E44+'[3]MAYO+FONDOS'!E44+'[3]JUNIO+FONDOS'!E44</f>
        <v>671500.72</v>
      </c>
      <c r="H47" s="163">
        <v>1.9003680000000001</v>
      </c>
      <c r="I47" s="161">
        <f>'[3]FEBRERO+NVOS FDOS'!G44+'[3]MARZO+FONDOS'!G44+'[3]ABRIL+FONDOS '!G44+'[3]MAYO+FONDOS'!G44+'[3]JUNIO+FONDOS'!G44</f>
        <v>393437.52999999997</v>
      </c>
      <c r="J47" s="163">
        <v>1.9003680000000001</v>
      </c>
      <c r="K47" s="161">
        <f>'[3]FEBRERO+NVOS FDOS'!H44+'[3]MARZO+FONDOS'!H44+'[3]ABRIL+FONDOS '!H44+'[3]MAYO+FONDOS'!H44+'[3]JUNIO+FONDOS'!H44</f>
        <v>161475.6</v>
      </c>
      <c r="L47" s="160">
        <v>1.934558</v>
      </c>
      <c r="M47" s="161">
        <f>'[3]MARZO+FONDOS'!N44+'[3]ABRIL+FONDOS '!N44+'[3]MAYO+FONDOS'!N44+'[3]JUNIO+FONDOS'!N44</f>
        <v>1105362.3</v>
      </c>
      <c r="N47" s="160">
        <v>2.096838</v>
      </c>
      <c r="O47" s="161">
        <f>'[3]FEBRERO+NVOS FDOS'!O44+'[3]MARZO+FONDOS'!O44+'[3]ABRIL+FONDOS '!O44+'[3]MAYO+FONDOS'!O44+'[3]JUNIO+FONDOS'!O44</f>
        <v>1730638.75</v>
      </c>
      <c r="P47" s="162">
        <f t="shared" si="0"/>
        <v>37549688.659999996</v>
      </c>
      <c r="Q47" s="96"/>
      <c r="R47" s="3"/>
      <c r="S47" s="3"/>
    </row>
    <row r="48" spans="1:19" s="23" customFormat="1" ht="11.4">
      <c r="A48" s="24" t="s">
        <v>62</v>
      </c>
      <c r="B48" s="163">
        <v>9.6159979999999994</v>
      </c>
      <c r="C48" s="161">
        <f>'[3]FEBRERO+NVOS FDOS'!C45+'[3]MARZO+FONDOS'!C45+'[3]ABRIL+FONDOS '!C45+'[3]MAYO+FONDOS'!C45+'[3]JUNIO+FONDOS'!C45</f>
        <v>137804853.24000001</v>
      </c>
      <c r="D48" s="163">
        <v>9.6159979999999994</v>
      </c>
      <c r="E48" s="161">
        <f>'[3]FEBRERO+NVOS FDOS'!D45+'[3]MARZO+FONDOS'!D45+'[3]ABRIL+FONDOS '!D45+'[3]MAYO+FONDOS'!D45+'[3]JUNIO+FONDOS'!D45</f>
        <v>31643055.860000003</v>
      </c>
      <c r="F48" s="163">
        <v>9.6159979999999994</v>
      </c>
      <c r="G48" s="161">
        <f>'[3]FEBRERO+NVOS FDOS'!E45+'[3]MARZO+FONDOS'!E45+'[3]ABRIL+FONDOS '!E45+'[3]MAYO+FONDOS'!E45+'[3]JUNIO+FONDOS'!E45</f>
        <v>3397841.68</v>
      </c>
      <c r="H48" s="163">
        <v>9.6159979999999994</v>
      </c>
      <c r="I48" s="161">
        <f>'[3]FEBRERO+NVOS FDOS'!G45+'[3]MARZO+FONDOS'!G45+'[3]ABRIL+FONDOS '!G45+'[3]MAYO+FONDOS'!G45+'[3]JUNIO+FONDOS'!G45</f>
        <v>1990822.07</v>
      </c>
      <c r="J48" s="163">
        <v>9.6159979999999994</v>
      </c>
      <c r="K48" s="161">
        <f>'[3]FEBRERO+NVOS FDOS'!H45+'[3]MARZO+FONDOS'!H45+'[3]ABRIL+FONDOS '!H45+'[3]MAYO+FONDOS'!H45+'[3]JUNIO+FONDOS'!H45</f>
        <v>817078.1</v>
      </c>
      <c r="L48" s="160">
        <v>7.6633079999999998</v>
      </c>
      <c r="M48" s="161">
        <f>'[3]MARZO+FONDOS'!N45+'[3]ABRIL+FONDOS '!N45+'[3]MAYO+FONDOS'!N45+'[3]JUNIO+FONDOS'!N45</f>
        <v>4378638.2799999993</v>
      </c>
      <c r="N48" s="160">
        <v>2.0849790000000001</v>
      </c>
      <c r="O48" s="161">
        <f>'[3]FEBRERO+NVOS FDOS'!O45+'[3]MARZO+FONDOS'!O45+'[3]ABRIL+FONDOS '!O45+'[3]MAYO+FONDOS'!O45+'[3]JUNIO+FONDOS'!O45</f>
        <v>1720850.81</v>
      </c>
      <c r="P48" s="162">
        <f t="shared" si="0"/>
        <v>181753140.04000002</v>
      </c>
      <c r="Q48" s="3"/>
      <c r="R48" s="3"/>
      <c r="S48" s="3"/>
    </row>
    <row r="49" spans="1:19" s="23" customFormat="1" ht="11.4">
      <c r="A49" s="24" t="s">
        <v>63</v>
      </c>
      <c r="B49" s="163">
        <v>0.46640599999999999</v>
      </c>
      <c r="C49" s="161">
        <f>'[3]FEBRERO+NVOS FDOS'!C46+'[3]MARZO+FONDOS'!C46+'[3]ABRIL+FONDOS '!C46+'[3]MAYO+FONDOS'!C46+'[3]JUNIO+FONDOS'!C46</f>
        <v>6683966.3500000006</v>
      </c>
      <c r="D49" s="163">
        <v>0.46640599999999999</v>
      </c>
      <c r="E49" s="161">
        <f>'[3]FEBRERO+NVOS FDOS'!D46+'[3]MARZO+FONDOS'!D46+'[3]ABRIL+FONDOS '!D46+'[3]MAYO+FONDOS'!D46+'[3]JUNIO+FONDOS'!D46</f>
        <v>1534787.24</v>
      </c>
      <c r="F49" s="163">
        <v>0.46640599999999999</v>
      </c>
      <c r="G49" s="161">
        <f>'[3]FEBRERO+NVOS FDOS'!E46+'[3]MARZO+FONDOS'!E46+'[3]ABRIL+FONDOS '!E46+'[3]MAYO+FONDOS'!E46+'[3]JUNIO+FONDOS'!E46</f>
        <v>164805.96</v>
      </c>
      <c r="H49" s="163">
        <v>0.46640599999999999</v>
      </c>
      <c r="I49" s="161">
        <f>'[3]FEBRERO+NVOS FDOS'!G46+'[3]MARZO+FONDOS'!G46+'[3]ABRIL+FONDOS '!G46+'[3]MAYO+FONDOS'!G46+'[3]JUNIO+FONDOS'!G46</f>
        <v>96561.11</v>
      </c>
      <c r="J49" s="163">
        <v>0.46640599999999999</v>
      </c>
      <c r="K49" s="161">
        <f>'[3]FEBRERO+NVOS FDOS'!H46+'[3]MARZO+FONDOS'!H46+'[3]ABRIL+FONDOS '!H46+'[3]MAYO+FONDOS'!H46+'[3]JUNIO+FONDOS'!H46</f>
        <v>39630.85</v>
      </c>
      <c r="L49" s="160">
        <v>0.90571100000000004</v>
      </c>
      <c r="M49" s="161">
        <f>'[3]MARZO+FONDOS'!N46+'[3]ABRIL+FONDOS '!N46+'[3]MAYO+FONDOS'!N46+'[3]JUNIO+FONDOS'!N46</f>
        <v>517502.54000000004</v>
      </c>
      <c r="N49" s="160">
        <v>2.6010740000000001</v>
      </c>
      <c r="O49" s="161">
        <f>'[3]FEBRERO+NVOS FDOS'!O46+'[3]MARZO+FONDOS'!O46+'[3]ABRIL+FONDOS '!O46+'[3]MAYO+FONDOS'!O46+'[3]JUNIO+FONDOS'!O46</f>
        <v>2146813.15</v>
      </c>
      <c r="P49" s="162">
        <f t="shared" si="0"/>
        <v>11184067.200000001</v>
      </c>
      <c r="Q49" s="96"/>
      <c r="R49" s="3"/>
      <c r="S49" s="3"/>
    </row>
    <row r="50" spans="1:19" s="23" customFormat="1" ht="11.4">
      <c r="A50" s="24" t="s">
        <v>64</v>
      </c>
      <c r="B50" s="163">
        <v>0.88022400000000001</v>
      </c>
      <c r="C50" s="161">
        <f>'[3]FEBRERO+NVOS FDOS'!C47+'[3]MARZO+FONDOS'!C47+'[3]ABRIL+FONDOS '!C47+'[3]MAYO+FONDOS'!C47+'[3]JUNIO+FONDOS'!C47</f>
        <v>12614369.100000001</v>
      </c>
      <c r="D50" s="163">
        <v>0.88022400000000001</v>
      </c>
      <c r="E50" s="161">
        <f>'[3]FEBRERO+NVOS FDOS'!D47+'[3]MARZO+FONDOS'!D47+'[3]ABRIL+FONDOS '!D47+'[3]MAYO+FONDOS'!D47+'[3]JUNIO+FONDOS'!D47</f>
        <v>2896524.85</v>
      </c>
      <c r="F50" s="163">
        <v>0.88022400000000001</v>
      </c>
      <c r="G50" s="161">
        <f>'[3]FEBRERO+NVOS FDOS'!E47+'[3]MARZO+FONDOS'!E47+'[3]ABRIL+FONDOS '!E47+'[3]MAYO+FONDOS'!E47+'[3]JUNIO+FONDOS'!E47</f>
        <v>311029.78000000003</v>
      </c>
      <c r="H50" s="163">
        <v>0.88022400000000001</v>
      </c>
      <c r="I50" s="161">
        <f>'[3]FEBRERO+NVOS FDOS'!G47+'[3]MARZO+FONDOS'!G47+'[3]ABRIL+FONDOS '!G47+'[3]MAYO+FONDOS'!G47+'[3]JUNIO+FONDOS'!G47</f>
        <v>182234.77999999997</v>
      </c>
      <c r="J50" s="163">
        <v>0.88022400000000001</v>
      </c>
      <c r="K50" s="161">
        <f>'[3]FEBRERO+NVOS FDOS'!H47+'[3]MARZO+FONDOS'!H47+'[3]ABRIL+FONDOS '!H47+'[3]MAYO+FONDOS'!H47+'[3]JUNIO+FONDOS'!H47</f>
        <v>74793.25</v>
      </c>
      <c r="L50" s="160">
        <v>1.255816</v>
      </c>
      <c r="M50" s="161">
        <f>'[3]MARZO+FONDOS'!N47+'[3]ABRIL+FONDOS '!N47+'[3]MAYO+FONDOS'!N47+'[3]JUNIO+FONDOS'!N47</f>
        <v>717545.73</v>
      </c>
      <c r="N50" s="160">
        <v>2.5766580000000001</v>
      </c>
      <c r="O50" s="161">
        <f>'[3]FEBRERO+NVOS FDOS'!O47+'[3]MARZO+FONDOS'!O47+'[3]ABRIL+FONDOS '!O47+'[3]MAYO+FONDOS'!O47+'[3]JUNIO+FONDOS'!O47</f>
        <v>2126661.25</v>
      </c>
      <c r="P50" s="162">
        <f t="shared" si="0"/>
        <v>18923158.739999998</v>
      </c>
      <c r="Q50" s="96"/>
      <c r="R50" s="3"/>
      <c r="S50" s="3"/>
    </row>
    <row r="51" spans="1:19" ht="20.25" customHeight="1" thickBot="1">
      <c r="A51" s="164" t="s">
        <v>65</v>
      </c>
      <c r="B51" s="165">
        <f t="shared" ref="B51:P51" si="1">SUM(B8:B50)</f>
        <v>99.999999999999986</v>
      </c>
      <c r="C51" s="166">
        <f t="shared" si="1"/>
        <v>1433078982.8</v>
      </c>
      <c r="D51" s="165">
        <f t="shared" ref="D51" si="2">SUM(D8:D50)</f>
        <v>99.999999999999986</v>
      </c>
      <c r="E51" s="166">
        <f t="shared" si="1"/>
        <v>329066789</v>
      </c>
      <c r="F51" s="165">
        <f t="shared" ref="F51" si="3">SUM(F8:F50)</f>
        <v>99.999999999999986</v>
      </c>
      <c r="G51" s="166">
        <f t="shared" si="1"/>
        <v>35335299.400000006</v>
      </c>
      <c r="H51" s="165">
        <f t="shared" ref="H51" si="4">SUM(H8:H50)</f>
        <v>99.999999999999986</v>
      </c>
      <c r="I51" s="166">
        <f t="shared" si="1"/>
        <v>20703228.800000004</v>
      </c>
      <c r="J51" s="165">
        <f t="shared" ref="J51" si="5">SUM(J8:J50)</f>
        <v>99.999999999999986</v>
      </c>
      <c r="K51" s="166">
        <f t="shared" si="1"/>
        <v>8497069.9999999981</v>
      </c>
      <c r="L51" s="165">
        <f t="shared" si="1"/>
        <v>99.999999999999972</v>
      </c>
      <c r="M51" s="166">
        <f t="shared" si="1"/>
        <v>57137706.799999997</v>
      </c>
      <c r="N51" s="165">
        <f t="shared" si="1"/>
        <v>99.999999999999986</v>
      </c>
      <c r="O51" s="166">
        <f t="shared" si="1"/>
        <v>82535643.00000003</v>
      </c>
      <c r="P51" s="166">
        <f t="shared" si="1"/>
        <v>1966354719.8000004</v>
      </c>
      <c r="Q51" s="96"/>
      <c r="R51" s="3"/>
      <c r="S51" s="3"/>
    </row>
    <row r="52" spans="1:19" ht="11.4">
      <c r="Q52" s="96"/>
    </row>
    <row r="53" spans="1:19" s="38" customFormat="1"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70"/>
    </row>
    <row r="54" spans="1:19" s="23" customFormat="1">
      <c r="B54" s="17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72"/>
    </row>
    <row r="55" spans="1:19" s="23" customFormat="1">
      <c r="B55" s="17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72"/>
    </row>
    <row r="56" spans="1:19" s="23" customFormat="1">
      <c r="B56" s="171"/>
      <c r="Q56" s="172"/>
    </row>
    <row r="57" spans="1:19" s="23" customFormat="1">
      <c r="B57" s="171"/>
      <c r="Q57" s="172"/>
    </row>
    <row r="58" spans="1:19" s="23" customFormat="1">
      <c r="B58" s="171"/>
      <c r="Q58" s="172"/>
    </row>
    <row r="59" spans="1:19" s="23" customFormat="1">
      <c r="B59" s="171"/>
      <c r="Q59" s="172"/>
    </row>
    <row r="60" spans="1:19" s="23" customFormat="1">
      <c r="B60" s="171"/>
      <c r="Q60" s="172"/>
    </row>
    <row r="61" spans="1:19" s="23" customFormat="1">
      <c r="B61" s="171"/>
      <c r="Q61" s="172"/>
    </row>
    <row r="62" spans="1:19" s="23" customFormat="1">
      <c r="B62" s="171"/>
      <c r="Q62" s="172"/>
    </row>
    <row r="63" spans="1:19" s="23" customFormat="1">
      <c r="B63" s="171"/>
      <c r="Q63" s="172"/>
    </row>
    <row r="64" spans="1:19" s="23" customFormat="1">
      <c r="B64" s="171"/>
      <c r="Q64" s="172"/>
    </row>
    <row r="65" spans="2:17" s="23" customFormat="1">
      <c r="B65" s="171"/>
      <c r="Q65" s="172"/>
    </row>
    <row r="66" spans="2:17" s="23" customFormat="1">
      <c r="B66" s="171"/>
      <c r="Q66" s="172"/>
    </row>
    <row r="67" spans="2:17" s="23" customFormat="1">
      <c r="B67" s="171"/>
      <c r="Q67" s="172"/>
    </row>
    <row r="68" spans="2:17" s="23" customFormat="1">
      <c r="B68" s="171"/>
      <c r="Q68" s="172"/>
    </row>
    <row r="69" spans="2:17" s="23" customFormat="1">
      <c r="B69" s="171"/>
      <c r="Q69" s="172"/>
    </row>
    <row r="70" spans="2:17" s="23" customFormat="1">
      <c r="B70" s="171"/>
      <c r="Q70" s="172"/>
    </row>
    <row r="71" spans="2:17" s="23" customFormat="1">
      <c r="B71" s="171"/>
      <c r="Q71" s="172"/>
    </row>
    <row r="72" spans="2:17" s="23" customFormat="1">
      <c r="B72" s="171"/>
      <c r="Q72" s="172"/>
    </row>
    <row r="73" spans="2:17" s="23" customFormat="1">
      <c r="B73" s="171"/>
      <c r="Q73" s="172"/>
    </row>
    <row r="74" spans="2:17" s="23" customFormat="1">
      <c r="B74" s="171"/>
      <c r="Q74" s="172"/>
    </row>
    <row r="75" spans="2:17" s="23" customFormat="1">
      <c r="B75" s="171"/>
      <c r="Q75" s="172"/>
    </row>
    <row r="76" spans="2:17" s="23" customFormat="1">
      <c r="B76" s="171"/>
      <c r="Q76" s="172"/>
    </row>
    <row r="77" spans="2:17" s="23" customFormat="1">
      <c r="B77" s="171"/>
      <c r="Q77" s="172"/>
    </row>
    <row r="78" spans="2:17" s="23" customFormat="1">
      <c r="B78" s="171"/>
      <c r="Q78" s="172"/>
    </row>
    <row r="79" spans="2:17" s="23" customFormat="1">
      <c r="B79" s="171"/>
      <c r="Q79" s="172"/>
    </row>
    <row r="80" spans="2:17" s="23" customFormat="1">
      <c r="B80" s="171"/>
      <c r="Q80" s="172"/>
    </row>
    <row r="81" spans="2:17" s="23" customFormat="1">
      <c r="B81" s="171"/>
      <c r="Q81" s="172"/>
    </row>
    <row r="82" spans="2:17" s="23" customFormat="1">
      <c r="B82" s="171"/>
      <c r="Q82" s="172"/>
    </row>
    <row r="83" spans="2:17" s="23" customFormat="1">
      <c r="B83" s="171"/>
      <c r="Q83" s="172"/>
    </row>
    <row r="84" spans="2:17" s="23" customFormat="1">
      <c r="B84" s="171"/>
      <c r="Q84" s="172"/>
    </row>
    <row r="85" spans="2:17" s="23" customFormat="1">
      <c r="B85" s="171"/>
      <c r="Q85" s="172"/>
    </row>
    <row r="86" spans="2:17" s="23" customFormat="1">
      <c r="B86" s="171"/>
      <c r="Q86" s="172"/>
    </row>
    <row r="87" spans="2:17" s="23" customFormat="1">
      <c r="B87" s="171"/>
      <c r="Q87" s="172"/>
    </row>
    <row r="88" spans="2:17" s="23" customFormat="1">
      <c r="B88" s="171"/>
      <c r="Q88" s="172"/>
    </row>
    <row r="89" spans="2:17" s="23" customFormat="1">
      <c r="B89" s="171"/>
      <c r="Q89" s="172"/>
    </row>
    <row r="90" spans="2:17" s="23" customFormat="1">
      <c r="B90" s="171"/>
      <c r="Q90" s="172"/>
    </row>
    <row r="91" spans="2:17" s="23" customFormat="1">
      <c r="B91" s="171"/>
      <c r="Q91" s="172"/>
    </row>
    <row r="92" spans="2:17" s="23" customFormat="1">
      <c r="B92" s="171"/>
      <c r="Q92" s="172"/>
    </row>
    <row r="93" spans="2:17" s="23" customFormat="1">
      <c r="B93" s="171"/>
      <c r="Q93" s="172"/>
    </row>
    <row r="94" spans="2:17" s="23" customFormat="1">
      <c r="B94" s="171"/>
      <c r="Q94" s="172"/>
    </row>
    <row r="95" spans="2:17" s="23" customFormat="1">
      <c r="B95" s="171"/>
      <c r="Q95" s="172"/>
    </row>
    <row r="96" spans="2:17" s="23" customFormat="1">
      <c r="B96" s="171"/>
      <c r="Q96" s="172"/>
    </row>
    <row r="97" spans="2:17" s="23" customFormat="1">
      <c r="B97" s="171"/>
      <c r="Q97" s="172"/>
    </row>
    <row r="98" spans="2:17" s="23" customFormat="1">
      <c r="B98" s="171"/>
      <c r="Q98" s="172"/>
    </row>
    <row r="99" spans="2:17" s="23" customFormat="1">
      <c r="B99" s="171"/>
      <c r="Q99" s="172"/>
    </row>
    <row r="100" spans="2:17" s="23" customFormat="1">
      <c r="B100" s="171"/>
      <c r="Q100" s="172"/>
    </row>
    <row r="101" spans="2:17" s="23" customFormat="1">
      <c r="B101" s="171"/>
      <c r="Q101" s="172"/>
    </row>
    <row r="102" spans="2:17" s="23" customFormat="1">
      <c r="B102" s="171"/>
      <c r="Q102" s="172"/>
    </row>
    <row r="103" spans="2:17" s="23" customFormat="1">
      <c r="B103" s="171"/>
      <c r="Q103" s="172"/>
    </row>
    <row r="104" spans="2:17" s="23" customFormat="1">
      <c r="B104" s="171"/>
      <c r="Q104" s="172"/>
    </row>
    <row r="105" spans="2:17" s="23" customFormat="1">
      <c r="B105" s="171"/>
      <c r="Q105" s="172"/>
    </row>
    <row r="106" spans="2:17" s="23" customFormat="1">
      <c r="B106" s="171"/>
      <c r="Q106" s="172"/>
    </row>
    <row r="107" spans="2:17" s="23" customFormat="1">
      <c r="B107" s="171"/>
      <c r="Q107" s="172"/>
    </row>
    <row r="108" spans="2:17" s="23" customFormat="1">
      <c r="B108" s="171"/>
      <c r="Q108" s="172"/>
    </row>
    <row r="109" spans="2:17" s="23" customFormat="1">
      <c r="B109" s="171"/>
      <c r="Q109" s="172"/>
    </row>
    <row r="110" spans="2:17" s="23" customFormat="1">
      <c r="B110" s="171"/>
      <c r="Q110" s="172"/>
    </row>
    <row r="111" spans="2:17" s="23" customFormat="1">
      <c r="B111" s="171"/>
      <c r="Q111" s="172"/>
    </row>
    <row r="112" spans="2:17" s="23" customFormat="1">
      <c r="B112" s="171"/>
      <c r="Q112" s="172"/>
    </row>
    <row r="113" spans="2:17" s="23" customFormat="1">
      <c r="B113" s="171"/>
      <c r="Q113" s="172"/>
    </row>
    <row r="114" spans="2:17" s="23" customFormat="1">
      <c r="B114" s="171"/>
      <c r="Q114" s="172"/>
    </row>
    <row r="115" spans="2:17" s="23" customFormat="1">
      <c r="B115" s="171"/>
      <c r="Q115" s="172"/>
    </row>
    <row r="116" spans="2:17" s="23" customFormat="1">
      <c r="B116" s="171"/>
      <c r="Q116" s="172"/>
    </row>
    <row r="117" spans="2:17" s="23" customFormat="1">
      <c r="B117" s="171"/>
      <c r="Q117" s="172"/>
    </row>
  </sheetData>
  <mergeCells count="10">
    <mergeCell ref="A1:P1"/>
    <mergeCell ref="A2:P2"/>
    <mergeCell ref="A3:P3"/>
    <mergeCell ref="B5:C5"/>
    <mergeCell ref="D5:E5"/>
    <mergeCell ref="F5:G5"/>
    <mergeCell ref="H5:I5"/>
    <mergeCell ref="J5:K5"/>
    <mergeCell ref="L5:M5"/>
    <mergeCell ref="N5:O5"/>
  </mergeCells>
  <printOptions horizontalCentered="1"/>
  <pageMargins left="0.59055118110236227" right="0" top="0.27559055118110237" bottom="0.19685039370078741" header="0" footer="0"/>
  <pageSetup paperSize="5" scale="8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15"/>
  <sheetViews>
    <sheetView workbookViewId="0">
      <pane ySplit="4" topLeftCell="A5" activePane="bottomLeft" state="frozen"/>
      <selection activeCell="D8" sqref="D8"/>
      <selection pane="bottomLeft" activeCell="D8" sqref="D8"/>
    </sheetView>
  </sheetViews>
  <sheetFormatPr baseColWidth="10" defaultColWidth="11.44140625" defaultRowHeight="13.2"/>
  <cols>
    <col min="1" max="4" width="25.6640625" style="2" customWidth="1"/>
    <col min="5" max="5" width="3" style="147" customWidth="1"/>
    <col min="6" max="6" width="11.88671875" style="2" bestFit="1" customWidth="1"/>
    <col min="7" max="16384" width="11.44140625" style="2"/>
  </cols>
  <sheetData>
    <row r="1" spans="1:7" ht="13.8">
      <c r="A1" s="178" t="s">
        <v>206</v>
      </c>
      <c r="B1" s="178"/>
      <c r="C1" s="178"/>
      <c r="D1" s="178"/>
    </row>
    <row r="2" spans="1:7" ht="13.8">
      <c r="A2" s="178" t="s">
        <v>207</v>
      </c>
      <c r="B2" s="178"/>
      <c r="C2" s="178"/>
      <c r="D2" s="178"/>
    </row>
    <row r="3" spans="1:7" ht="14.4" thickBot="1">
      <c r="A3" s="218" t="s">
        <v>208</v>
      </c>
      <c r="B3" s="218"/>
      <c r="C3" s="218"/>
      <c r="D3" s="218"/>
    </row>
    <row r="4" spans="1:7" s="152" customFormat="1" ht="30" customHeight="1" thickBot="1">
      <c r="A4" s="173" t="s">
        <v>192</v>
      </c>
      <c r="B4" s="173" t="s">
        <v>209</v>
      </c>
      <c r="C4" s="173" t="s">
        <v>210</v>
      </c>
      <c r="D4" s="174" t="s">
        <v>211</v>
      </c>
      <c r="E4" s="147"/>
    </row>
    <row r="5" spans="1:7" ht="8.1" customHeight="1">
      <c r="A5" s="157"/>
      <c r="B5" s="175"/>
      <c r="C5" s="176"/>
      <c r="D5" s="17"/>
      <c r="E5" s="159"/>
    </row>
    <row r="6" spans="1:7" s="23" customFormat="1" ht="15" customHeight="1">
      <c r="A6" s="18" t="s">
        <v>22</v>
      </c>
      <c r="B6" s="161">
        <f>'ANEXO IV'!P8</f>
        <v>12285466.420000002</v>
      </c>
      <c r="C6" s="161">
        <f>'ANEXO V '!P8</f>
        <v>14575794.179999996</v>
      </c>
      <c r="D6" s="162">
        <f>C6-B6</f>
        <v>2290327.7599999942</v>
      </c>
      <c r="E6" s="96"/>
      <c r="F6" s="3"/>
      <c r="G6" s="3"/>
    </row>
    <row r="7" spans="1:7" s="23" customFormat="1" ht="15" customHeight="1">
      <c r="A7" s="24" t="s">
        <v>23</v>
      </c>
      <c r="B7" s="161">
        <f>'ANEXO IV'!P9</f>
        <v>20446694.350000001</v>
      </c>
      <c r="C7" s="161">
        <f>'ANEXO V '!P9</f>
        <v>20447294.629999999</v>
      </c>
      <c r="D7" s="162">
        <f t="shared" ref="D7:D48" si="0">C7-B7</f>
        <v>600.2799999974668</v>
      </c>
      <c r="E7" s="96"/>
      <c r="F7" s="3"/>
      <c r="G7" s="3"/>
    </row>
    <row r="8" spans="1:7" s="23" customFormat="1" ht="15" customHeight="1">
      <c r="A8" s="24" t="s">
        <v>24</v>
      </c>
      <c r="B8" s="161">
        <f>'ANEXO IV'!P10</f>
        <v>115526273.26000001</v>
      </c>
      <c r="C8" s="161">
        <f>'ANEXO V '!P10</f>
        <v>114781299.37</v>
      </c>
      <c r="D8" s="162">
        <f t="shared" si="0"/>
        <v>-744973.8900000006</v>
      </c>
      <c r="E8" s="3"/>
      <c r="F8" s="3"/>
      <c r="G8" s="3"/>
    </row>
    <row r="9" spans="1:7" s="23" customFormat="1" ht="15" customHeight="1">
      <c r="A9" s="24" t="s">
        <v>25</v>
      </c>
      <c r="B9" s="161">
        <f>'ANEXO IV'!P11</f>
        <v>11942708.640000001</v>
      </c>
      <c r="C9" s="161">
        <f>'ANEXO V '!P11</f>
        <v>12332737.229999997</v>
      </c>
      <c r="D9" s="162">
        <f t="shared" si="0"/>
        <v>390028.58999999613</v>
      </c>
      <c r="E9" s="96"/>
      <c r="F9" s="3"/>
      <c r="G9" s="3"/>
    </row>
    <row r="10" spans="1:7" s="23" customFormat="1" ht="15" customHeight="1">
      <c r="A10" s="24" t="s">
        <v>26</v>
      </c>
      <c r="B10" s="161">
        <f>'ANEXO IV'!P12</f>
        <v>9407393.5999999996</v>
      </c>
      <c r="C10" s="161">
        <f>'ANEXO V '!P12</f>
        <v>9996938.370000001</v>
      </c>
      <c r="D10" s="162">
        <f t="shared" si="0"/>
        <v>589544.77000000142</v>
      </c>
      <c r="E10" s="96"/>
      <c r="F10" s="3"/>
      <c r="G10" s="3"/>
    </row>
    <row r="11" spans="1:7" s="23" customFormat="1" ht="15" customHeight="1">
      <c r="A11" s="24" t="s">
        <v>27</v>
      </c>
      <c r="B11" s="161">
        <f>'ANEXO IV'!P13</f>
        <v>11188413.190000001</v>
      </c>
      <c r="C11" s="161">
        <f>'ANEXO V '!P13</f>
        <v>11209657.470000001</v>
      </c>
      <c r="D11" s="162">
        <f t="shared" si="0"/>
        <v>21244.279999999329</v>
      </c>
      <c r="E11" s="96"/>
      <c r="F11" s="3"/>
      <c r="G11" s="3"/>
    </row>
    <row r="12" spans="1:7" s="23" customFormat="1" ht="15" customHeight="1">
      <c r="A12" s="24" t="s">
        <v>28</v>
      </c>
      <c r="B12" s="161">
        <f>'ANEXO IV'!P14</f>
        <v>15019310.719999999</v>
      </c>
      <c r="C12" s="161">
        <f>'ANEXO V '!P14</f>
        <v>15492950.090000002</v>
      </c>
      <c r="D12" s="162">
        <f t="shared" si="0"/>
        <v>473639.37000000291</v>
      </c>
      <c r="E12" s="3"/>
      <c r="F12" s="3"/>
      <c r="G12" s="3"/>
    </row>
    <row r="13" spans="1:7" s="23" customFormat="1" ht="15" customHeight="1">
      <c r="A13" s="24" t="s">
        <v>29</v>
      </c>
      <c r="B13" s="161">
        <f>'ANEXO IV'!P15</f>
        <v>10938845.290000001</v>
      </c>
      <c r="C13" s="161">
        <f>'ANEXO V '!P15</f>
        <v>8965839.1500000004</v>
      </c>
      <c r="D13" s="162">
        <f t="shared" si="0"/>
        <v>-1973006.1400000006</v>
      </c>
      <c r="E13" s="96"/>
      <c r="F13" s="3"/>
      <c r="G13" s="3"/>
    </row>
    <row r="14" spans="1:7" s="23" customFormat="1" ht="15" customHeight="1">
      <c r="A14" s="24" t="s">
        <v>30</v>
      </c>
      <c r="B14" s="161">
        <f>'ANEXO IV'!P16</f>
        <v>113378284.7</v>
      </c>
      <c r="C14" s="161">
        <f>'ANEXO V '!P16</f>
        <v>112815610.53000002</v>
      </c>
      <c r="D14" s="162">
        <f t="shared" si="0"/>
        <v>-562674.16999998689</v>
      </c>
      <c r="E14" s="96"/>
      <c r="F14" s="3"/>
      <c r="G14" s="3"/>
    </row>
    <row r="15" spans="1:7" s="23" customFormat="1" ht="15" customHeight="1">
      <c r="A15" s="24" t="s">
        <v>31</v>
      </c>
      <c r="B15" s="161">
        <f>'ANEXO IV'!P17</f>
        <v>9794731.9299999997</v>
      </c>
      <c r="C15" s="161">
        <f>'ANEXO V '!P17</f>
        <v>8600834.2100000009</v>
      </c>
      <c r="D15" s="162">
        <f t="shared" si="0"/>
        <v>-1193897.7199999988</v>
      </c>
      <c r="E15" s="96"/>
      <c r="F15" s="3"/>
      <c r="G15" s="3"/>
    </row>
    <row r="16" spans="1:7" s="23" customFormat="1" ht="15" customHeight="1">
      <c r="A16" s="24" t="s">
        <v>32</v>
      </c>
      <c r="B16" s="161">
        <f>'ANEXO IV'!P18</f>
        <v>11552434.77</v>
      </c>
      <c r="C16" s="161">
        <f>'ANEXO V '!P18</f>
        <v>13369588.859999999</v>
      </c>
      <c r="D16" s="162">
        <f t="shared" si="0"/>
        <v>1817154.0899999999</v>
      </c>
      <c r="E16" s="3"/>
      <c r="F16" s="3"/>
      <c r="G16" s="3"/>
    </row>
    <row r="17" spans="1:7" s="23" customFormat="1" ht="15" customHeight="1">
      <c r="A17" s="24" t="s">
        <v>33</v>
      </c>
      <c r="B17" s="161">
        <f>'ANEXO IV'!P19</f>
        <v>26866015.5</v>
      </c>
      <c r="C17" s="161">
        <f>'ANEXO V '!P19</f>
        <v>26689600.540000003</v>
      </c>
      <c r="D17" s="162">
        <f t="shared" si="0"/>
        <v>-176414.95999999717</v>
      </c>
      <c r="E17" s="96"/>
      <c r="F17" s="3"/>
      <c r="G17" s="3"/>
    </row>
    <row r="18" spans="1:7" s="23" customFormat="1" ht="15" customHeight="1">
      <c r="A18" s="24" t="s">
        <v>34</v>
      </c>
      <c r="B18" s="161">
        <f>'ANEXO IV'!P20</f>
        <v>14380123.579999998</v>
      </c>
      <c r="C18" s="161">
        <f>'ANEXO V '!P20</f>
        <v>15207301.190000001</v>
      </c>
      <c r="D18" s="162">
        <f t="shared" si="0"/>
        <v>827177.61000000313</v>
      </c>
      <c r="E18" s="96"/>
      <c r="F18" s="3"/>
      <c r="G18" s="3"/>
    </row>
    <row r="19" spans="1:7" s="23" customFormat="1" ht="15" customHeight="1">
      <c r="A19" s="24" t="s">
        <v>35</v>
      </c>
      <c r="B19" s="161">
        <f>'ANEXO IV'!P21</f>
        <v>10871858.459999999</v>
      </c>
      <c r="C19" s="161">
        <f>'ANEXO V '!P21</f>
        <v>10007728.27</v>
      </c>
      <c r="D19" s="162">
        <f t="shared" si="0"/>
        <v>-864130.18999999948</v>
      </c>
      <c r="E19" s="96"/>
      <c r="F19" s="3"/>
      <c r="G19" s="3"/>
    </row>
    <row r="20" spans="1:7" s="23" customFormat="1" ht="15" customHeight="1">
      <c r="A20" s="24" t="s">
        <v>36</v>
      </c>
      <c r="B20" s="161">
        <f>'ANEXO IV'!P22</f>
        <v>15046341.319999998</v>
      </c>
      <c r="C20" s="161">
        <f>'ANEXO V '!P22</f>
        <v>14625158.050000001</v>
      </c>
      <c r="D20" s="162">
        <f t="shared" si="0"/>
        <v>-421183.26999999769</v>
      </c>
      <c r="E20" s="96"/>
      <c r="F20" s="3"/>
      <c r="G20" s="3"/>
    </row>
    <row r="21" spans="1:7" s="23" customFormat="1" ht="15" customHeight="1">
      <c r="A21" s="24" t="s">
        <v>37</v>
      </c>
      <c r="B21" s="161">
        <f>'ANEXO IV'!P23</f>
        <v>17233447.5</v>
      </c>
      <c r="C21" s="161">
        <f>'ANEXO V '!P23</f>
        <v>17384601.540000003</v>
      </c>
      <c r="D21" s="162">
        <f t="shared" si="0"/>
        <v>151154.04000000283</v>
      </c>
      <c r="E21" s="96"/>
      <c r="F21" s="3"/>
      <c r="G21" s="3"/>
    </row>
    <row r="22" spans="1:7" s="23" customFormat="1" ht="15" customHeight="1">
      <c r="A22" s="24" t="s">
        <v>38</v>
      </c>
      <c r="B22" s="161">
        <f>'ANEXO IV'!P24</f>
        <v>14278925.859999999</v>
      </c>
      <c r="C22" s="161">
        <f>'ANEXO V '!P24</f>
        <v>14238929.24</v>
      </c>
      <c r="D22" s="162">
        <f t="shared" si="0"/>
        <v>-39996.61999999918</v>
      </c>
      <c r="E22" s="96"/>
      <c r="F22" s="3"/>
      <c r="G22" s="3"/>
    </row>
    <row r="23" spans="1:7" s="23" customFormat="1" ht="15" customHeight="1">
      <c r="A23" s="24" t="s">
        <v>39</v>
      </c>
      <c r="B23" s="161">
        <f>'ANEXO IV'!P25</f>
        <v>12773425.969999999</v>
      </c>
      <c r="C23" s="161">
        <f>'ANEXO V '!P25</f>
        <v>10783796.559999999</v>
      </c>
      <c r="D23" s="162">
        <f t="shared" si="0"/>
        <v>-1989629.4100000001</v>
      </c>
      <c r="E23" s="96"/>
      <c r="F23" s="3"/>
      <c r="G23" s="3"/>
    </row>
    <row r="24" spans="1:7" s="23" customFormat="1" ht="15" customHeight="1">
      <c r="A24" s="24" t="s">
        <v>40</v>
      </c>
      <c r="B24" s="161">
        <f>'ANEXO IV'!P26</f>
        <v>15619671.539999999</v>
      </c>
      <c r="C24" s="161">
        <f>'ANEXO V '!P26</f>
        <v>14459858.83</v>
      </c>
      <c r="D24" s="162">
        <f t="shared" si="0"/>
        <v>-1159812.709999999</v>
      </c>
      <c r="E24" s="96"/>
      <c r="F24" s="3"/>
      <c r="G24" s="3"/>
    </row>
    <row r="25" spans="1:7" s="23" customFormat="1" ht="15" customHeight="1">
      <c r="A25" s="24" t="s">
        <v>41</v>
      </c>
      <c r="B25" s="161">
        <f>'ANEXO IV'!P27</f>
        <v>8896305.0700000003</v>
      </c>
      <c r="C25" s="161">
        <f>'ANEXO V '!P27</f>
        <v>9126391.8599999994</v>
      </c>
      <c r="D25" s="162">
        <f t="shared" si="0"/>
        <v>230086.78999999911</v>
      </c>
      <c r="E25" s="3"/>
      <c r="F25" s="3"/>
      <c r="G25" s="3"/>
    </row>
    <row r="26" spans="1:7" s="23" customFormat="1" ht="15" customHeight="1">
      <c r="A26" s="24" t="s">
        <v>42</v>
      </c>
      <c r="B26" s="161">
        <f>'ANEXO IV'!P28</f>
        <v>59685414.309999995</v>
      </c>
      <c r="C26" s="161">
        <f>'ANEXO V '!P28</f>
        <v>60145224.119999997</v>
      </c>
      <c r="D26" s="162">
        <f t="shared" si="0"/>
        <v>459809.81000000238</v>
      </c>
      <c r="E26" s="96"/>
      <c r="F26" s="3"/>
      <c r="G26" s="3"/>
    </row>
    <row r="27" spans="1:7" s="23" customFormat="1" ht="15" customHeight="1">
      <c r="A27" s="24" t="s">
        <v>43</v>
      </c>
      <c r="B27" s="161">
        <f>'ANEXO IV'!P29</f>
        <v>236791109.97000003</v>
      </c>
      <c r="C27" s="161">
        <f>'ANEXO V '!P29</f>
        <v>237164703.52999997</v>
      </c>
      <c r="D27" s="162">
        <f t="shared" si="0"/>
        <v>373593.55999994278</v>
      </c>
      <c r="E27" s="96"/>
      <c r="F27" s="3"/>
      <c r="G27" s="3"/>
    </row>
    <row r="28" spans="1:7" s="23" customFormat="1" ht="15" customHeight="1">
      <c r="A28" s="24" t="s">
        <v>44</v>
      </c>
      <c r="B28" s="161">
        <f>'ANEXO IV'!P30</f>
        <v>11068084.84</v>
      </c>
      <c r="C28" s="161">
        <f>'ANEXO V '!P30</f>
        <v>9901396.7100000009</v>
      </c>
      <c r="D28" s="162">
        <f t="shared" si="0"/>
        <v>-1166688.129999999</v>
      </c>
      <c r="E28" s="96"/>
      <c r="F28" s="3"/>
      <c r="G28" s="3"/>
    </row>
    <row r="29" spans="1:7" s="23" customFormat="1" ht="15" customHeight="1">
      <c r="A29" s="24" t="s">
        <v>45</v>
      </c>
      <c r="B29" s="161">
        <f>'ANEXO IV'!P31</f>
        <v>10336064.259999998</v>
      </c>
      <c r="C29" s="161">
        <f>'ANEXO V '!P31</f>
        <v>10339126.82</v>
      </c>
      <c r="D29" s="162">
        <f t="shared" si="0"/>
        <v>3062.5600000023842</v>
      </c>
      <c r="E29" s="96"/>
      <c r="F29" s="3"/>
      <c r="G29" s="3"/>
    </row>
    <row r="30" spans="1:7" s="23" customFormat="1" ht="15" customHeight="1">
      <c r="A30" s="24" t="s">
        <v>46</v>
      </c>
      <c r="B30" s="161">
        <f>'ANEXO IV'!P32</f>
        <v>20425051.260000002</v>
      </c>
      <c r="C30" s="161">
        <f>'ANEXO V '!P32</f>
        <v>21127484.689999998</v>
      </c>
      <c r="D30" s="162">
        <f t="shared" si="0"/>
        <v>702433.42999999598</v>
      </c>
      <c r="E30" s="96"/>
      <c r="F30" s="3"/>
      <c r="G30" s="3"/>
    </row>
    <row r="31" spans="1:7" s="23" customFormat="1" ht="15" customHeight="1">
      <c r="A31" s="24" t="s">
        <v>47</v>
      </c>
      <c r="B31" s="161">
        <f>'ANEXO IV'!P33</f>
        <v>8476633.9399999995</v>
      </c>
      <c r="C31" s="161">
        <f>'ANEXO V '!P33</f>
        <v>11436769.849999998</v>
      </c>
      <c r="D31" s="162">
        <f t="shared" si="0"/>
        <v>2960135.9099999983</v>
      </c>
      <c r="E31" s="96"/>
      <c r="F31" s="3"/>
      <c r="G31" s="3"/>
    </row>
    <row r="32" spans="1:7" s="23" customFormat="1" ht="15" customHeight="1">
      <c r="A32" s="24" t="s">
        <v>48</v>
      </c>
      <c r="B32" s="161">
        <f>'ANEXO IV'!P34</f>
        <v>199314500.19000003</v>
      </c>
      <c r="C32" s="161">
        <f>'ANEXO V '!P34</f>
        <v>200287087.61000001</v>
      </c>
      <c r="D32" s="162">
        <f t="shared" si="0"/>
        <v>972587.41999998689</v>
      </c>
      <c r="E32" s="3"/>
      <c r="F32" s="3"/>
      <c r="G32" s="3"/>
    </row>
    <row r="33" spans="1:7" s="23" customFormat="1" ht="15" customHeight="1">
      <c r="A33" s="24" t="s">
        <v>49</v>
      </c>
      <c r="B33" s="161">
        <f>'ANEXO IV'!P35</f>
        <v>8803222.4399999995</v>
      </c>
      <c r="C33" s="161">
        <f>'ANEXO V '!P35</f>
        <v>9632956.7200000007</v>
      </c>
      <c r="D33" s="162">
        <f t="shared" si="0"/>
        <v>829734.28000000119</v>
      </c>
      <c r="E33" s="96"/>
      <c r="F33" s="3"/>
      <c r="G33" s="3"/>
    </row>
    <row r="34" spans="1:7" s="23" customFormat="1" ht="15" customHeight="1">
      <c r="A34" s="24" t="s">
        <v>50</v>
      </c>
      <c r="B34" s="161">
        <f>'ANEXO IV'!P36</f>
        <v>14338537.049999999</v>
      </c>
      <c r="C34" s="161">
        <f>'ANEXO V '!P36</f>
        <v>13699904.24</v>
      </c>
      <c r="D34" s="162">
        <f t="shared" si="0"/>
        <v>-638632.80999999866</v>
      </c>
      <c r="E34" s="3"/>
      <c r="F34" s="3"/>
      <c r="G34" s="3"/>
    </row>
    <row r="35" spans="1:7" s="23" customFormat="1" ht="15" customHeight="1">
      <c r="A35" s="24" t="s">
        <v>51</v>
      </c>
      <c r="B35" s="161">
        <f>'ANEXO IV'!P37</f>
        <v>15603693.73</v>
      </c>
      <c r="C35" s="161">
        <f>'ANEXO V '!P37</f>
        <v>13806729.419999998</v>
      </c>
      <c r="D35" s="162">
        <f t="shared" si="0"/>
        <v>-1796964.3100000024</v>
      </c>
      <c r="E35" s="96"/>
      <c r="F35" s="3"/>
      <c r="G35" s="3"/>
    </row>
    <row r="36" spans="1:7" s="23" customFormat="1" ht="15" customHeight="1">
      <c r="A36" s="24" t="s">
        <v>52</v>
      </c>
      <c r="B36" s="161">
        <f>'ANEXO IV'!P38</f>
        <v>7885044.0700000003</v>
      </c>
      <c r="C36" s="161">
        <f>'ANEXO V '!P38</f>
        <v>13047907.280000001</v>
      </c>
      <c r="D36" s="162">
        <f t="shared" si="0"/>
        <v>5162863.2100000009</v>
      </c>
      <c r="E36" s="96"/>
      <c r="F36" s="3"/>
      <c r="G36" s="3"/>
    </row>
    <row r="37" spans="1:7" s="23" customFormat="1" ht="15" customHeight="1">
      <c r="A37" s="24" t="s">
        <v>53</v>
      </c>
      <c r="B37" s="161">
        <f>'ANEXO IV'!P39</f>
        <v>321784723.37999994</v>
      </c>
      <c r="C37" s="161">
        <f>'ANEXO V '!P39</f>
        <v>319862633.74000001</v>
      </c>
      <c r="D37" s="162">
        <f t="shared" si="0"/>
        <v>-1922089.6399999261</v>
      </c>
      <c r="E37" s="3"/>
      <c r="F37" s="3"/>
      <c r="G37" s="3"/>
    </row>
    <row r="38" spans="1:7" s="23" customFormat="1" ht="15" customHeight="1">
      <c r="A38" s="24" t="s">
        <v>54</v>
      </c>
      <c r="B38" s="161">
        <f>'ANEXO IV'!P40</f>
        <v>66173084.660000004</v>
      </c>
      <c r="C38" s="161">
        <f>'ANEXO V '!P40</f>
        <v>66816422.850000016</v>
      </c>
      <c r="D38" s="162">
        <f t="shared" si="0"/>
        <v>643338.19000001252</v>
      </c>
      <c r="E38" s="96"/>
      <c r="F38" s="3"/>
      <c r="G38" s="3"/>
    </row>
    <row r="39" spans="1:7" s="23" customFormat="1" ht="15" customHeight="1">
      <c r="A39" s="24" t="s">
        <v>55</v>
      </c>
      <c r="B39" s="161">
        <f>'ANEXO IV'!P41</f>
        <v>11684908.060000001</v>
      </c>
      <c r="C39" s="161">
        <f>'ANEXO V '!P41</f>
        <v>11739618.079999998</v>
      </c>
      <c r="D39" s="162">
        <f t="shared" si="0"/>
        <v>54710.01999999769</v>
      </c>
      <c r="E39" s="96"/>
      <c r="F39" s="3"/>
      <c r="G39" s="3"/>
    </row>
    <row r="40" spans="1:7" s="23" customFormat="1" ht="15" customHeight="1">
      <c r="A40" s="24" t="s">
        <v>56</v>
      </c>
      <c r="B40" s="161">
        <f>'ANEXO IV'!P42</f>
        <v>32347172.869999994</v>
      </c>
      <c r="C40" s="161">
        <f>'ANEXO V '!P42</f>
        <v>31811836.25</v>
      </c>
      <c r="D40" s="162">
        <f t="shared" si="0"/>
        <v>-535336.61999999359</v>
      </c>
      <c r="E40" s="96"/>
      <c r="F40" s="3"/>
      <c r="G40" s="3"/>
    </row>
    <row r="41" spans="1:7" s="23" customFormat="1" ht="15" customHeight="1">
      <c r="A41" s="24" t="s">
        <v>57</v>
      </c>
      <c r="B41" s="161">
        <f>'ANEXO IV'!P43</f>
        <v>10344967.92</v>
      </c>
      <c r="C41" s="161">
        <f>'ANEXO V '!P43</f>
        <v>8455220.1499999985</v>
      </c>
      <c r="D41" s="162">
        <f t="shared" si="0"/>
        <v>-1889747.7700000014</v>
      </c>
      <c r="E41" s="96"/>
      <c r="F41" s="3"/>
      <c r="G41" s="3"/>
    </row>
    <row r="42" spans="1:7" s="23" customFormat="1" ht="15" customHeight="1">
      <c r="A42" s="24" t="s">
        <v>58</v>
      </c>
      <c r="B42" s="161">
        <f>'ANEXO IV'!P44</f>
        <v>18953808.280000001</v>
      </c>
      <c r="C42" s="161">
        <f>'ANEXO V '!P44</f>
        <v>19360520.229999997</v>
      </c>
      <c r="D42" s="162">
        <f t="shared" si="0"/>
        <v>406711.94999999553</v>
      </c>
      <c r="E42" s="96"/>
      <c r="F42" s="3"/>
      <c r="G42" s="3"/>
    </row>
    <row r="43" spans="1:7" s="23" customFormat="1" ht="15" customHeight="1">
      <c r="A43" s="24" t="s">
        <v>59</v>
      </c>
      <c r="B43" s="161">
        <f>'ANEXO IV'!P45</f>
        <v>168481563.12999997</v>
      </c>
      <c r="C43" s="161">
        <f>'ANEXO V '!P45</f>
        <v>163082712.72999999</v>
      </c>
      <c r="D43" s="162">
        <f t="shared" si="0"/>
        <v>-5398850.3999999762</v>
      </c>
      <c r="E43" s="96"/>
      <c r="F43" s="3"/>
      <c r="G43" s="3"/>
    </row>
    <row r="44" spans="1:7" s="23" customFormat="1" ht="15" customHeight="1">
      <c r="A44" s="24" t="s">
        <v>60</v>
      </c>
      <c r="B44" s="161">
        <f>'ANEXO IV'!P46</f>
        <v>21518744.440000001</v>
      </c>
      <c r="C44" s="161">
        <f>'ANEXO V '!P46</f>
        <v>20114499.970000003</v>
      </c>
      <c r="D44" s="162">
        <f t="shared" si="0"/>
        <v>-1404244.4699999988</v>
      </c>
      <c r="E44" s="96"/>
      <c r="F44" s="3"/>
      <c r="G44" s="3"/>
    </row>
    <row r="45" spans="1:7" s="23" customFormat="1" ht="15" customHeight="1">
      <c r="A45" s="24" t="s">
        <v>61</v>
      </c>
      <c r="B45" s="161">
        <f>'ANEXO IV'!P47</f>
        <v>37374169.099999994</v>
      </c>
      <c r="C45" s="161">
        <f>'ANEXO V '!P47</f>
        <v>37549688.659999996</v>
      </c>
      <c r="D45" s="162">
        <f t="shared" si="0"/>
        <v>175519.56000000238</v>
      </c>
      <c r="E45" s="96"/>
      <c r="F45" s="3"/>
      <c r="G45" s="3"/>
    </row>
    <row r="46" spans="1:7" s="23" customFormat="1" ht="15" customHeight="1">
      <c r="A46" s="24" t="s">
        <v>62</v>
      </c>
      <c r="B46" s="161">
        <f>'ANEXO IV'!P48</f>
        <v>178721682.34</v>
      </c>
      <c r="C46" s="161">
        <f>'ANEXO V '!P48</f>
        <v>181753140.04000002</v>
      </c>
      <c r="D46" s="162">
        <f t="shared" si="0"/>
        <v>3031457.7000000179</v>
      </c>
      <c r="E46" s="3"/>
      <c r="F46" s="3"/>
      <c r="G46" s="3"/>
    </row>
    <row r="47" spans="1:7" s="23" customFormat="1" ht="15" customHeight="1">
      <c r="A47" s="24" t="s">
        <v>63</v>
      </c>
      <c r="B47" s="161">
        <f>'ANEXO IV'!P49</f>
        <v>11041176.9</v>
      </c>
      <c r="C47" s="161">
        <f>'ANEXO V '!P49</f>
        <v>11184067.200000001</v>
      </c>
      <c r="D47" s="162">
        <f t="shared" si="0"/>
        <v>142890.30000000075</v>
      </c>
      <c r="E47" s="96"/>
      <c r="F47" s="3"/>
      <c r="G47" s="3"/>
    </row>
    <row r="48" spans="1:7" s="23" customFormat="1" ht="15" customHeight="1">
      <c r="A48" s="24" t="s">
        <v>64</v>
      </c>
      <c r="B48" s="161">
        <f>'ANEXO IV'!P50</f>
        <v>17754690.990000002</v>
      </c>
      <c r="C48" s="161">
        <f>'ANEXO V '!P50</f>
        <v>18923158.739999998</v>
      </c>
      <c r="D48" s="162">
        <f t="shared" si="0"/>
        <v>1168467.7499999963</v>
      </c>
      <c r="E48" s="96"/>
      <c r="F48" s="3"/>
      <c r="G48" s="3"/>
    </row>
    <row r="49" spans="1:7" ht="20.25" customHeight="1" thickBot="1">
      <c r="A49" s="164" t="s">
        <v>65</v>
      </c>
      <c r="B49" s="166">
        <f t="shared" ref="B49:D49" si="1">SUM(B6:B48)</f>
        <v>1966354719.8</v>
      </c>
      <c r="C49" s="166">
        <f t="shared" si="1"/>
        <v>1966354719.8000004</v>
      </c>
      <c r="D49" s="177">
        <f t="shared" si="1"/>
        <v>7.4505805969238281E-8</v>
      </c>
      <c r="E49" s="96"/>
      <c r="F49" s="3"/>
      <c r="G49" s="3"/>
    </row>
    <row r="50" spans="1:7" ht="11.4">
      <c r="E50" s="96"/>
    </row>
    <row r="51" spans="1:7" s="38" customFormat="1">
      <c r="B51" s="169"/>
      <c r="C51" s="169"/>
      <c r="D51" s="169"/>
      <c r="E51" s="170"/>
    </row>
    <row r="52" spans="1:7" s="23" customFormat="1">
      <c r="B52" s="3"/>
      <c r="C52" s="3"/>
      <c r="D52" s="3"/>
      <c r="E52" s="172"/>
    </row>
    <row r="53" spans="1:7" s="23" customFormat="1">
      <c r="B53" s="3"/>
      <c r="C53" s="3"/>
      <c r="D53" s="3"/>
      <c r="E53" s="172"/>
    </row>
    <row r="54" spans="1:7" s="23" customFormat="1">
      <c r="E54" s="172"/>
    </row>
    <row r="55" spans="1:7" s="23" customFormat="1">
      <c r="E55" s="172"/>
    </row>
    <row r="56" spans="1:7" s="23" customFormat="1">
      <c r="E56" s="172"/>
    </row>
    <row r="57" spans="1:7" s="23" customFormat="1">
      <c r="E57" s="172"/>
    </row>
    <row r="58" spans="1:7" s="23" customFormat="1">
      <c r="E58" s="172"/>
    </row>
    <row r="59" spans="1:7" s="23" customFormat="1">
      <c r="E59" s="172"/>
    </row>
    <row r="60" spans="1:7" s="23" customFormat="1">
      <c r="E60" s="172"/>
    </row>
    <row r="61" spans="1:7" s="23" customFormat="1">
      <c r="E61" s="172"/>
    </row>
    <row r="62" spans="1:7" s="23" customFormat="1">
      <c r="E62" s="172"/>
    </row>
    <row r="63" spans="1:7" s="23" customFormat="1">
      <c r="E63" s="172"/>
    </row>
    <row r="64" spans="1:7" s="23" customFormat="1">
      <c r="E64" s="172"/>
    </row>
    <row r="65" spans="5:5" s="23" customFormat="1">
      <c r="E65" s="172"/>
    </row>
    <row r="66" spans="5:5" s="23" customFormat="1">
      <c r="E66" s="172"/>
    </row>
    <row r="67" spans="5:5" s="23" customFormat="1">
      <c r="E67" s="172"/>
    </row>
    <row r="68" spans="5:5" s="23" customFormat="1">
      <c r="E68" s="172"/>
    </row>
    <row r="69" spans="5:5" s="23" customFormat="1">
      <c r="E69" s="172"/>
    </row>
    <row r="70" spans="5:5" s="23" customFormat="1">
      <c r="E70" s="172"/>
    </row>
    <row r="71" spans="5:5" s="23" customFormat="1">
      <c r="E71" s="172"/>
    </row>
    <row r="72" spans="5:5" s="23" customFormat="1">
      <c r="E72" s="172"/>
    </row>
    <row r="73" spans="5:5" s="23" customFormat="1">
      <c r="E73" s="172"/>
    </row>
    <row r="74" spans="5:5" s="23" customFormat="1">
      <c r="E74" s="172"/>
    </row>
    <row r="75" spans="5:5" s="23" customFormat="1">
      <c r="E75" s="172"/>
    </row>
    <row r="76" spans="5:5" s="23" customFormat="1">
      <c r="E76" s="172"/>
    </row>
    <row r="77" spans="5:5" s="23" customFormat="1">
      <c r="E77" s="172"/>
    </row>
    <row r="78" spans="5:5" s="23" customFormat="1">
      <c r="E78" s="172"/>
    </row>
    <row r="79" spans="5:5" s="23" customFormat="1">
      <c r="E79" s="172"/>
    </row>
    <row r="80" spans="5:5" s="23" customFormat="1">
      <c r="E80" s="172"/>
    </row>
    <row r="81" spans="5:5" s="23" customFormat="1">
      <c r="E81" s="172"/>
    </row>
    <row r="82" spans="5:5" s="23" customFormat="1">
      <c r="E82" s="172"/>
    </row>
    <row r="83" spans="5:5" s="23" customFormat="1">
      <c r="E83" s="172"/>
    </row>
    <row r="84" spans="5:5" s="23" customFormat="1">
      <c r="E84" s="172"/>
    </row>
    <row r="85" spans="5:5" s="23" customFormat="1">
      <c r="E85" s="172"/>
    </row>
    <row r="86" spans="5:5" s="23" customFormat="1">
      <c r="E86" s="172"/>
    </row>
    <row r="87" spans="5:5" s="23" customFormat="1">
      <c r="E87" s="172"/>
    </row>
    <row r="88" spans="5:5" s="23" customFormat="1">
      <c r="E88" s="172"/>
    </row>
    <row r="89" spans="5:5" s="23" customFormat="1">
      <c r="E89" s="172"/>
    </row>
    <row r="90" spans="5:5" s="23" customFormat="1">
      <c r="E90" s="172"/>
    </row>
    <row r="91" spans="5:5" s="23" customFormat="1">
      <c r="E91" s="172"/>
    </row>
    <row r="92" spans="5:5" s="23" customFormat="1">
      <c r="E92" s="172"/>
    </row>
    <row r="93" spans="5:5" s="23" customFormat="1">
      <c r="E93" s="172"/>
    </row>
    <row r="94" spans="5:5" s="23" customFormat="1">
      <c r="E94" s="172"/>
    </row>
    <row r="95" spans="5:5" s="23" customFormat="1">
      <c r="E95" s="172"/>
    </row>
    <row r="96" spans="5:5" s="23" customFormat="1">
      <c r="E96" s="172"/>
    </row>
    <row r="97" spans="5:5" s="23" customFormat="1">
      <c r="E97" s="172"/>
    </row>
    <row r="98" spans="5:5" s="23" customFormat="1">
      <c r="E98" s="172"/>
    </row>
    <row r="99" spans="5:5" s="23" customFormat="1">
      <c r="E99" s="172"/>
    </row>
    <row r="100" spans="5:5" s="23" customFormat="1">
      <c r="E100" s="172"/>
    </row>
    <row r="101" spans="5:5" s="23" customFormat="1">
      <c r="E101" s="172"/>
    </row>
    <row r="102" spans="5:5" s="23" customFormat="1">
      <c r="E102" s="172"/>
    </row>
    <row r="103" spans="5:5" s="23" customFormat="1">
      <c r="E103" s="172"/>
    </row>
    <row r="104" spans="5:5" s="23" customFormat="1">
      <c r="E104" s="172"/>
    </row>
    <row r="105" spans="5:5" s="23" customFormat="1">
      <c r="E105" s="172"/>
    </row>
    <row r="106" spans="5:5" s="23" customFormat="1">
      <c r="E106" s="172"/>
    </row>
    <row r="107" spans="5:5" s="23" customFormat="1">
      <c r="E107" s="172"/>
    </row>
    <row r="108" spans="5:5" s="23" customFormat="1">
      <c r="E108" s="172"/>
    </row>
    <row r="109" spans="5:5" s="23" customFormat="1">
      <c r="E109" s="172"/>
    </row>
    <row r="110" spans="5:5" s="23" customFormat="1">
      <c r="E110" s="172"/>
    </row>
    <row r="111" spans="5:5" s="23" customFormat="1">
      <c r="E111" s="172"/>
    </row>
    <row r="112" spans="5:5" s="23" customFormat="1">
      <c r="E112" s="172"/>
    </row>
    <row r="113" spans="5:5" s="23" customFormat="1">
      <c r="E113" s="172"/>
    </row>
    <row r="114" spans="5:5" s="23" customFormat="1">
      <c r="E114" s="172"/>
    </row>
    <row r="115" spans="5:5" s="23" customFormat="1">
      <c r="E115" s="172"/>
    </row>
  </sheetData>
  <mergeCells count="3">
    <mergeCell ref="A1:D1"/>
    <mergeCell ref="A2:D2"/>
    <mergeCell ref="A3:D3"/>
  </mergeCells>
  <printOptions horizontalCentered="1"/>
  <pageMargins left="0.59055118110236227" right="0" top="0.27559055118110237" bottom="0" header="0" footer="0"/>
  <pageSetup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M125"/>
  <sheetViews>
    <sheetView topLeftCell="A10" zoomScaleNormal="100" workbookViewId="0">
      <selection activeCell="E22" sqref="E22"/>
    </sheetView>
  </sheetViews>
  <sheetFormatPr baseColWidth="10" defaultRowHeight="11.4"/>
  <cols>
    <col min="1" max="1" width="11.44140625" style="44"/>
    <col min="2" max="2" width="24.88671875" style="44" bestFit="1" customWidth="1"/>
    <col min="3" max="3" width="22.5546875" style="44" customWidth="1"/>
    <col min="4" max="4" width="17.5546875" style="44" customWidth="1"/>
    <col min="5" max="5" width="16.109375" style="44" customWidth="1"/>
    <col min="6" max="6" width="19.109375" style="44" bestFit="1" customWidth="1"/>
    <col min="7" max="7" width="13.33203125" style="44" bestFit="1" customWidth="1"/>
    <col min="8" max="8" width="11.33203125" style="44" bestFit="1" customWidth="1"/>
    <col min="9" max="9" width="18" style="71" bestFit="1" customWidth="1"/>
    <col min="10" max="10" width="12.33203125" style="44" bestFit="1" customWidth="1"/>
    <col min="11" max="11" width="14.44140625" style="44" customWidth="1"/>
    <col min="12" max="12" width="4.5546875" style="44" customWidth="1"/>
    <col min="13" max="13" width="12.33203125" style="47" bestFit="1" customWidth="1"/>
    <col min="14" max="257" width="11.44140625" style="44"/>
    <col min="258" max="258" width="24.88671875" style="44" bestFit="1" customWidth="1"/>
    <col min="259" max="259" width="22.5546875" style="44" customWidth="1"/>
    <col min="260" max="260" width="17.5546875" style="44" customWidth="1"/>
    <col min="261" max="261" width="16.109375" style="44" customWidth="1"/>
    <col min="262" max="262" width="19.109375" style="44" bestFit="1" customWidth="1"/>
    <col min="263" max="263" width="13.33203125" style="44" bestFit="1" customWidth="1"/>
    <col min="264" max="264" width="11.33203125" style="44" bestFit="1" customWidth="1"/>
    <col min="265" max="265" width="18" style="44" bestFit="1" customWidth="1"/>
    <col min="266" max="266" width="12.33203125" style="44" bestFit="1" customWidth="1"/>
    <col min="267" max="267" width="14.44140625" style="44" customWidth="1"/>
    <col min="268" max="268" width="4.5546875" style="44" customWidth="1"/>
    <col min="269" max="269" width="12.33203125" style="44" bestFit="1" customWidth="1"/>
    <col min="270" max="513" width="11.44140625" style="44"/>
    <col min="514" max="514" width="24.88671875" style="44" bestFit="1" customWidth="1"/>
    <col min="515" max="515" width="22.5546875" style="44" customWidth="1"/>
    <col min="516" max="516" width="17.5546875" style="44" customWidth="1"/>
    <col min="517" max="517" width="16.109375" style="44" customWidth="1"/>
    <col min="518" max="518" width="19.109375" style="44" bestFit="1" customWidth="1"/>
    <col min="519" max="519" width="13.33203125" style="44" bestFit="1" customWidth="1"/>
    <col min="520" max="520" width="11.33203125" style="44" bestFit="1" customWidth="1"/>
    <col min="521" max="521" width="18" style="44" bestFit="1" customWidth="1"/>
    <col min="522" max="522" width="12.33203125" style="44" bestFit="1" customWidth="1"/>
    <col min="523" max="523" width="14.44140625" style="44" customWidth="1"/>
    <col min="524" max="524" width="4.5546875" style="44" customWidth="1"/>
    <col min="525" max="525" width="12.33203125" style="44" bestFit="1" customWidth="1"/>
    <col min="526" max="769" width="11.44140625" style="44"/>
    <col min="770" max="770" width="24.88671875" style="44" bestFit="1" customWidth="1"/>
    <col min="771" max="771" width="22.5546875" style="44" customWidth="1"/>
    <col min="772" max="772" width="17.5546875" style="44" customWidth="1"/>
    <col min="773" max="773" width="16.109375" style="44" customWidth="1"/>
    <col min="774" max="774" width="19.109375" style="44" bestFit="1" customWidth="1"/>
    <col min="775" max="775" width="13.33203125" style="44" bestFit="1" customWidth="1"/>
    <col min="776" max="776" width="11.33203125" style="44" bestFit="1" customWidth="1"/>
    <col min="777" max="777" width="18" style="44" bestFit="1" customWidth="1"/>
    <col min="778" max="778" width="12.33203125" style="44" bestFit="1" customWidth="1"/>
    <col min="779" max="779" width="14.44140625" style="44" customWidth="1"/>
    <col min="780" max="780" width="4.5546875" style="44" customWidth="1"/>
    <col min="781" max="781" width="12.33203125" style="44" bestFit="1" customWidth="1"/>
    <col min="782" max="1025" width="11.44140625" style="44"/>
    <col min="1026" max="1026" width="24.88671875" style="44" bestFit="1" customWidth="1"/>
    <col min="1027" max="1027" width="22.5546875" style="44" customWidth="1"/>
    <col min="1028" max="1028" width="17.5546875" style="44" customWidth="1"/>
    <col min="1029" max="1029" width="16.109375" style="44" customWidth="1"/>
    <col min="1030" max="1030" width="19.109375" style="44" bestFit="1" customWidth="1"/>
    <col min="1031" max="1031" width="13.33203125" style="44" bestFit="1" customWidth="1"/>
    <col min="1032" max="1032" width="11.33203125" style="44" bestFit="1" customWidth="1"/>
    <col min="1033" max="1033" width="18" style="44" bestFit="1" customWidth="1"/>
    <col min="1034" max="1034" width="12.33203125" style="44" bestFit="1" customWidth="1"/>
    <col min="1035" max="1035" width="14.44140625" style="44" customWidth="1"/>
    <col min="1036" max="1036" width="4.5546875" style="44" customWidth="1"/>
    <col min="1037" max="1037" width="12.33203125" style="44" bestFit="1" customWidth="1"/>
    <col min="1038" max="1281" width="11.44140625" style="44"/>
    <col min="1282" max="1282" width="24.88671875" style="44" bestFit="1" customWidth="1"/>
    <col min="1283" max="1283" width="22.5546875" style="44" customWidth="1"/>
    <col min="1284" max="1284" width="17.5546875" style="44" customWidth="1"/>
    <col min="1285" max="1285" width="16.109375" style="44" customWidth="1"/>
    <col min="1286" max="1286" width="19.109375" style="44" bestFit="1" customWidth="1"/>
    <col min="1287" max="1287" width="13.33203125" style="44" bestFit="1" customWidth="1"/>
    <col min="1288" max="1288" width="11.33203125" style="44" bestFit="1" customWidth="1"/>
    <col min="1289" max="1289" width="18" style="44" bestFit="1" customWidth="1"/>
    <col min="1290" max="1290" width="12.33203125" style="44" bestFit="1" customWidth="1"/>
    <col min="1291" max="1291" width="14.44140625" style="44" customWidth="1"/>
    <col min="1292" max="1292" width="4.5546875" style="44" customWidth="1"/>
    <col min="1293" max="1293" width="12.33203125" style="44" bestFit="1" customWidth="1"/>
    <col min="1294" max="1537" width="11.44140625" style="44"/>
    <col min="1538" max="1538" width="24.88671875" style="44" bestFit="1" customWidth="1"/>
    <col min="1539" max="1539" width="22.5546875" style="44" customWidth="1"/>
    <col min="1540" max="1540" width="17.5546875" style="44" customWidth="1"/>
    <col min="1541" max="1541" width="16.109375" style="44" customWidth="1"/>
    <col min="1542" max="1542" width="19.109375" style="44" bestFit="1" customWidth="1"/>
    <col min="1543" max="1543" width="13.33203125" style="44" bestFit="1" customWidth="1"/>
    <col min="1544" max="1544" width="11.33203125" style="44" bestFit="1" customWidth="1"/>
    <col min="1545" max="1545" width="18" style="44" bestFit="1" customWidth="1"/>
    <col min="1546" max="1546" width="12.33203125" style="44" bestFit="1" customWidth="1"/>
    <col min="1547" max="1547" width="14.44140625" style="44" customWidth="1"/>
    <col min="1548" max="1548" width="4.5546875" style="44" customWidth="1"/>
    <col min="1549" max="1549" width="12.33203125" style="44" bestFit="1" customWidth="1"/>
    <col min="1550" max="1793" width="11.44140625" style="44"/>
    <col min="1794" max="1794" width="24.88671875" style="44" bestFit="1" customWidth="1"/>
    <col min="1795" max="1795" width="22.5546875" style="44" customWidth="1"/>
    <col min="1796" max="1796" width="17.5546875" style="44" customWidth="1"/>
    <col min="1797" max="1797" width="16.109375" style="44" customWidth="1"/>
    <col min="1798" max="1798" width="19.109375" style="44" bestFit="1" customWidth="1"/>
    <col min="1799" max="1799" width="13.33203125" style="44" bestFit="1" customWidth="1"/>
    <col min="1800" max="1800" width="11.33203125" style="44" bestFit="1" customWidth="1"/>
    <col min="1801" max="1801" width="18" style="44" bestFit="1" customWidth="1"/>
    <col min="1802" max="1802" width="12.33203125" style="44" bestFit="1" customWidth="1"/>
    <col min="1803" max="1803" width="14.44140625" style="44" customWidth="1"/>
    <col min="1804" max="1804" width="4.5546875" style="44" customWidth="1"/>
    <col min="1805" max="1805" width="12.33203125" style="44" bestFit="1" customWidth="1"/>
    <col min="1806" max="2049" width="11.44140625" style="44"/>
    <col min="2050" max="2050" width="24.88671875" style="44" bestFit="1" customWidth="1"/>
    <col min="2051" max="2051" width="22.5546875" style="44" customWidth="1"/>
    <col min="2052" max="2052" width="17.5546875" style="44" customWidth="1"/>
    <col min="2053" max="2053" width="16.109375" style="44" customWidth="1"/>
    <col min="2054" max="2054" width="19.109375" style="44" bestFit="1" customWidth="1"/>
    <col min="2055" max="2055" width="13.33203125" style="44" bestFit="1" customWidth="1"/>
    <col min="2056" max="2056" width="11.33203125" style="44" bestFit="1" customWidth="1"/>
    <col min="2057" max="2057" width="18" style="44" bestFit="1" customWidth="1"/>
    <col min="2058" max="2058" width="12.33203125" style="44" bestFit="1" customWidth="1"/>
    <col min="2059" max="2059" width="14.44140625" style="44" customWidth="1"/>
    <col min="2060" max="2060" width="4.5546875" style="44" customWidth="1"/>
    <col min="2061" max="2061" width="12.33203125" style="44" bestFit="1" customWidth="1"/>
    <col min="2062" max="2305" width="11.44140625" style="44"/>
    <col min="2306" max="2306" width="24.88671875" style="44" bestFit="1" customWidth="1"/>
    <col min="2307" max="2307" width="22.5546875" style="44" customWidth="1"/>
    <col min="2308" max="2308" width="17.5546875" style="44" customWidth="1"/>
    <col min="2309" max="2309" width="16.109375" style="44" customWidth="1"/>
    <col min="2310" max="2310" width="19.109375" style="44" bestFit="1" customWidth="1"/>
    <col min="2311" max="2311" width="13.33203125" style="44" bestFit="1" customWidth="1"/>
    <col min="2312" max="2312" width="11.33203125" style="44" bestFit="1" customWidth="1"/>
    <col min="2313" max="2313" width="18" style="44" bestFit="1" customWidth="1"/>
    <col min="2314" max="2314" width="12.33203125" style="44" bestFit="1" customWidth="1"/>
    <col min="2315" max="2315" width="14.44140625" style="44" customWidth="1"/>
    <col min="2316" max="2316" width="4.5546875" style="44" customWidth="1"/>
    <col min="2317" max="2317" width="12.33203125" style="44" bestFit="1" customWidth="1"/>
    <col min="2318" max="2561" width="11.44140625" style="44"/>
    <col min="2562" max="2562" width="24.88671875" style="44" bestFit="1" customWidth="1"/>
    <col min="2563" max="2563" width="22.5546875" style="44" customWidth="1"/>
    <col min="2564" max="2564" width="17.5546875" style="44" customWidth="1"/>
    <col min="2565" max="2565" width="16.109375" style="44" customWidth="1"/>
    <col min="2566" max="2566" width="19.109375" style="44" bestFit="1" customWidth="1"/>
    <col min="2567" max="2567" width="13.33203125" style="44" bestFit="1" customWidth="1"/>
    <col min="2568" max="2568" width="11.33203125" style="44" bestFit="1" customWidth="1"/>
    <col min="2569" max="2569" width="18" style="44" bestFit="1" customWidth="1"/>
    <col min="2570" max="2570" width="12.33203125" style="44" bestFit="1" customWidth="1"/>
    <col min="2571" max="2571" width="14.44140625" style="44" customWidth="1"/>
    <col min="2572" max="2572" width="4.5546875" style="44" customWidth="1"/>
    <col min="2573" max="2573" width="12.33203125" style="44" bestFit="1" customWidth="1"/>
    <col min="2574" max="2817" width="11.44140625" style="44"/>
    <col min="2818" max="2818" width="24.88671875" style="44" bestFit="1" customWidth="1"/>
    <col min="2819" max="2819" width="22.5546875" style="44" customWidth="1"/>
    <col min="2820" max="2820" width="17.5546875" style="44" customWidth="1"/>
    <col min="2821" max="2821" width="16.109375" style="44" customWidth="1"/>
    <col min="2822" max="2822" width="19.109375" style="44" bestFit="1" customWidth="1"/>
    <col min="2823" max="2823" width="13.33203125" style="44" bestFit="1" customWidth="1"/>
    <col min="2824" max="2824" width="11.33203125" style="44" bestFit="1" customWidth="1"/>
    <col min="2825" max="2825" width="18" style="44" bestFit="1" customWidth="1"/>
    <col min="2826" max="2826" width="12.33203125" style="44" bestFit="1" customWidth="1"/>
    <col min="2827" max="2827" width="14.44140625" style="44" customWidth="1"/>
    <col min="2828" max="2828" width="4.5546875" style="44" customWidth="1"/>
    <col min="2829" max="2829" width="12.33203125" style="44" bestFit="1" customWidth="1"/>
    <col min="2830" max="3073" width="11.44140625" style="44"/>
    <col min="3074" max="3074" width="24.88671875" style="44" bestFit="1" customWidth="1"/>
    <col min="3075" max="3075" width="22.5546875" style="44" customWidth="1"/>
    <col min="3076" max="3076" width="17.5546875" style="44" customWidth="1"/>
    <col min="3077" max="3077" width="16.109375" style="44" customWidth="1"/>
    <col min="3078" max="3078" width="19.109375" style="44" bestFit="1" customWidth="1"/>
    <col min="3079" max="3079" width="13.33203125" style="44" bestFit="1" customWidth="1"/>
    <col min="3080" max="3080" width="11.33203125" style="44" bestFit="1" customWidth="1"/>
    <col min="3081" max="3081" width="18" style="44" bestFit="1" customWidth="1"/>
    <col min="3082" max="3082" width="12.33203125" style="44" bestFit="1" customWidth="1"/>
    <col min="3083" max="3083" width="14.44140625" style="44" customWidth="1"/>
    <col min="3084" max="3084" width="4.5546875" style="44" customWidth="1"/>
    <col min="3085" max="3085" width="12.33203125" style="44" bestFit="1" customWidth="1"/>
    <col min="3086" max="3329" width="11.44140625" style="44"/>
    <col min="3330" max="3330" width="24.88671875" style="44" bestFit="1" customWidth="1"/>
    <col min="3331" max="3331" width="22.5546875" style="44" customWidth="1"/>
    <col min="3332" max="3332" width="17.5546875" style="44" customWidth="1"/>
    <col min="3333" max="3333" width="16.109375" style="44" customWidth="1"/>
    <col min="3334" max="3334" width="19.109375" style="44" bestFit="1" customWidth="1"/>
    <col min="3335" max="3335" width="13.33203125" style="44" bestFit="1" customWidth="1"/>
    <col min="3336" max="3336" width="11.33203125" style="44" bestFit="1" customWidth="1"/>
    <col min="3337" max="3337" width="18" style="44" bestFit="1" customWidth="1"/>
    <col min="3338" max="3338" width="12.33203125" style="44" bestFit="1" customWidth="1"/>
    <col min="3339" max="3339" width="14.44140625" style="44" customWidth="1"/>
    <col min="3340" max="3340" width="4.5546875" style="44" customWidth="1"/>
    <col min="3341" max="3341" width="12.33203125" style="44" bestFit="1" customWidth="1"/>
    <col min="3342" max="3585" width="11.44140625" style="44"/>
    <col min="3586" max="3586" width="24.88671875" style="44" bestFit="1" customWidth="1"/>
    <col min="3587" max="3587" width="22.5546875" style="44" customWidth="1"/>
    <col min="3588" max="3588" width="17.5546875" style="44" customWidth="1"/>
    <col min="3589" max="3589" width="16.109375" style="44" customWidth="1"/>
    <col min="3590" max="3590" width="19.109375" style="44" bestFit="1" customWidth="1"/>
    <col min="3591" max="3591" width="13.33203125" style="44" bestFit="1" customWidth="1"/>
    <col min="3592" max="3592" width="11.33203125" style="44" bestFit="1" customWidth="1"/>
    <col min="3593" max="3593" width="18" style="44" bestFit="1" customWidth="1"/>
    <col min="3594" max="3594" width="12.33203125" style="44" bestFit="1" customWidth="1"/>
    <col min="3595" max="3595" width="14.44140625" style="44" customWidth="1"/>
    <col min="3596" max="3596" width="4.5546875" style="44" customWidth="1"/>
    <col min="3597" max="3597" width="12.33203125" style="44" bestFit="1" customWidth="1"/>
    <col min="3598" max="3841" width="11.44140625" style="44"/>
    <col min="3842" max="3842" width="24.88671875" style="44" bestFit="1" customWidth="1"/>
    <col min="3843" max="3843" width="22.5546875" style="44" customWidth="1"/>
    <col min="3844" max="3844" width="17.5546875" style="44" customWidth="1"/>
    <col min="3845" max="3845" width="16.109375" style="44" customWidth="1"/>
    <col min="3846" max="3846" width="19.109375" style="44" bestFit="1" customWidth="1"/>
    <col min="3847" max="3847" width="13.33203125" style="44" bestFit="1" customWidth="1"/>
    <col min="3848" max="3848" width="11.33203125" style="44" bestFit="1" customWidth="1"/>
    <col min="3849" max="3849" width="18" style="44" bestFit="1" customWidth="1"/>
    <col min="3850" max="3850" width="12.33203125" style="44" bestFit="1" customWidth="1"/>
    <col min="3851" max="3851" width="14.44140625" style="44" customWidth="1"/>
    <col min="3852" max="3852" width="4.5546875" style="44" customWidth="1"/>
    <col min="3853" max="3853" width="12.33203125" style="44" bestFit="1" customWidth="1"/>
    <col min="3854" max="4097" width="11.44140625" style="44"/>
    <col min="4098" max="4098" width="24.88671875" style="44" bestFit="1" customWidth="1"/>
    <col min="4099" max="4099" width="22.5546875" style="44" customWidth="1"/>
    <col min="4100" max="4100" width="17.5546875" style="44" customWidth="1"/>
    <col min="4101" max="4101" width="16.109375" style="44" customWidth="1"/>
    <col min="4102" max="4102" width="19.109375" style="44" bestFit="1" customWidth="1"/>
    <col min="4103" max="4103" width="13.33203125" style="44" bestFit="1" customWidth="1"/>
    <col min="4104" max="4104" width="11.33203125" style="44" bestFit="1" customWidth="1"/>
    <col min="4105" max="4105" width="18" style="44" bestFit="1" customWidth="1"/>
    <col min="4106" max="4106" width="12.33203125" style="44" bestFit="1" customWidth="1"/>
    <col min="4107" max="4107" width="14.44140625" style="44" customWidth="1"/>
    <col min="4108" max="4108" width="4.5546875" style="44" customWidth="1"/>
    <col min="4109" max="4109" width="12.33203125" style="44" bestFit="1" customWidth="1"/>
    <col min="4110" max="4353" width="11.44140625" style="44"/>
    <col min="4354" max="4354" width="24.88671875" style="44" bestFit="1" customWidth="1"/>
    <col min="4355" max="4355" width="22.5546875" style="44" customWidth="1"/>
    <col min="4356" max="4356" width="17.5546875" style="44" customWidth="1"/>
    <col min="4357" max="4357" width="16.109375" style="44" customWidth="1"/>
    <col min="4358" max="4358" width="19.109375" style="44" bestFit="1" customWidth="1"/>
    <col min="4359" max="4359" width="13.33203125" style="44" bestFit="1" customWidth="1"/>
    <col min="4360" max="4360" width="11.33203125" style="44" bestFit="1" customWidth="1"/>
    <col min="4361" max="4361" width="18" style="44" bestFit="1" customWidth="1"/>
    <col min="4362" max="4362" width="12.33203125" style="44" bestFit="1" customWidth="1"/>
    <col min="4363" max="4363" width="14.44140625" style="44" customWidth="1"/>
    <col min="4364" max="4364" width="4.5546875" style="44" customWidth="1"/>
    <col min="4365" max="4365" width="12.33203125" style="44" bestFit="1" customWidth="1"/>
    <col min="4366" max="4609" width="11.44140625" style="44"/>
    <col min="4610" max="4610" width="24.88671875" style="44" bestFit="1" customWidth="1"/>
    <col min="4611" max="4611" width="22.5546875" style="44" customWidth="1"/>
    <col min="4612" max="4612" width="17.5546875" style="44" customWidth="1"/>
    <col min="4613" max="4613" width="16.109375" style="44" customWidth="1"/>
    <col min="4614" max="4614" width="19.109375" style="44" bestFit="1" customWidth="1"/>
    <col min="4615" max="4615" width="13.33203125" style="44" bestFit="1" customWidth="1"/>
    <col min="4616" max="4616" width="11.33203125" style="44" bestFit="1" customWidth="1"/>
    <col min="4617" max="4617" width="18" style="44" bestFit="1" customWidth="1"/>
    <col min="4618" max="4618" width="12.33203125" style="44" bestFit="1" customWidth="1"/>
    <col min="4619" max="4619" width="14.44140625" style="44" customWidth="1"/>
    <col min="4620" max="4620" width="4.5546875" style="44" customWidth="1"/>
    <col min="4621" max="4621" width="12.33203125" style="44" bestFit="1" customWidth="1"/>
    <col min="4622" max="4865" width="11.44140625" style="44"/>
    <col min="4866" max="4866" width="24.88671875" style="44" bestFit="1" customWidth="1"/>
    <col min="4867" max="4867" width="22.5546875" style="44" customWidth="1"/>
    <col min="4868" max="4868" width="17.5546875" style="44" customWidth="1"/>
    <col min="4869" max="4869" width="16.109375" style="44" customWidth="1"/>
    <col min="4870" max="4870" width="19.109375" style="44" bestFit="1" customWidth="1"/>
    <col min="4871" max="4871" width="13.33203125" style="44" bestFit="1" customWidth="1"/>
    <col min="4872" max="4872" width="11.33203125" style="44" bestFit="1" customWidth="1"/>
    <col min="4873" max="4873" width="18" style="44" bestFit="1" customWidth="1"/>
    <col min="4874" max="4874" width="12.33203125" style="44" bestFit="1" customWidth="1"/>
    <col min="4875" max="4875" width="14.44140625" style="44" customWidth="1"/>
    <col min="4876" max="4876" width="4.5546875" style="44" customWidth="1"/>
    <col min="4877" max="4877" width="12.33203125" style="44" bestFit="1" customWidth="1"/>
    <col min="4878" max="5121" width="11.44140625" style="44"/>
    <col min="5122" max="5122" width="24.88671875" style="44" bestFit="1" customWidth="1"/>
    <col min="5123" max="5123" width="22.5546875" style="44" customWidth="1"/>
    <col min="5124" max="5124" width="17.5546875" style="44" customWidth="1"/>
    <col min="5125" max="5125" width="16.109375" style="44" customWidth="1"/>
    <col min="5126" max="5126" width="19.109375" style="44" bestFit="1" customWidth="1"/>
    <col min="5127" max="5127" width="13.33203125" style="44" bestFit="1" customWidth="1"/>
    <col min="5128" max="5128" width="11.33203125" style="44" bestFit="1" customWidth="1"/>
    <col min="5129" max="5129" width="18" style="44" bestFit="1" customWidth="1"/>
    <col min="5130" max="5130" width="12.33203125" style="44" bestFit="1" customWidth="1"/>
    <col min="5131" max="5131" width="14.44140625" style="44" customWidth="1"/>
    <col min="5132" max="5132" width="4.5546875" style="44" customWidth="1"/>
    <col min="5133" max="5133" width="12.33203125" style="44" bestFit="1" customWidth="1"/>
    <col min="5134" max="5377" width="11.44140625" style="44"/>
    <col min="5378" max="5378" width="24.88671875" style="44" bestFit="1" customWidth="1"/>
    <col min="5379" max="5379" width="22.5546875" style="44" customWidth="1"/>
    <col min="5380" max="5380" width="17.5546875" style="44" customWidth="1"/>
    <col min="5381" max="5381" width="16.109375" style="44" customWidth="1"/>
    <col min="5382" max="5382" width="19.109375" style="44" bestFit="1" customWidth="1"/>
    <col min="5383" max="5383" width="13.33203125" style="44" bestFit="1" customWidth="1"/>
    <col min="5384" max="5384" width="11.33203125" style="44" bestFit="1" customWidth="1"/>
    <col min="5385" max="5385" width="18" style="44" bestFit="1" customWidth="1"/>
    <col min="5386" max="5386" width="12.33203125" style="44" bestFit="1" customWidth="1"/>
    <col min="5387" max="5387" width="14.44140625" style="44" customWidth="1"/>
    <col min="5388" max="5388" width="4.5546875" style="44" customWidth="1"/>
    <col min="5389" max="5389" width="12.33203125" style="44" bestFit="1" customWidth="1"/>
    <col min="5390" max="5633" width="11.44140625" style="44"/>
    <col min="5634" max="5634" width="24.88671875" style="44" bestFit="1" customWidth="1"/>
    <col min="5635" max="5635" width="22.5546875" style="44" customWidth="1"/>
    <col min="5636" max="5636" width="17.5546875" style="44" customWidth="1"/>
    <col min="5637" max="5637" width="16.109375" style="44" customWidth="1"/>
    <col min="5638" max="5638" width="19.109375" style="44" bestFit="1" customWidth="1"/>
    <col min="5639" max="5639" width="13.33203125" style="44" bestFit="1" customWidth="1"/>
    <col min="5640" max="5640" width="11.33203125" style="44" bestFit="1" customWidth="1"/>
    <col min="5641" max="5641" width="18" style="44" bestFit="1" customWidth="1"/>
    <col min="5642" max="5642" width="12.33203125" style="44" bestFit="1" customWidth="1"/>
    <col min="5643" max="5643" width="14.44140625" style="44" customWidth="1"/>
    <col min="5644" max="5644" width="4.5546875" style="44" customWidth="1"/>
    <col min="5645" max="5645" width="12.33203125" style="44" bestFit="1" customWidth="1"/>
    <col min="5646" max="5889" width="11.44140625" style="44"/>
    <col min="5890" max="5890" width="24.88671875" style="44" bestFit="1" customWidth="1"/>
    <col min="5891" max="5891" width="22.5546875" style="44" customWidth="1"/>
    <col min="5892" max="5892" width="17.5546875" style="44" customWidth="1"/>
    <col min="5893" max="5893" width="16.109375" style="44" customWidth="1"/>
    <col min="5894" max="5894" width="19.109375" style="44" bestFit="1" customWidth="1"/>
    <col min="5895" max="5895" width="13.33203125" style="44" bestFit="1" customWidth="1"/>
    <col min="5896" max="5896" width="11.33203125" style="44" bestFit="1" customWidth="1"/>
    <col min="5897" max="5897" width="18" style="44" bestFit="1" customWidth="1"/>
    <col min="5898" max="5898" width="12.33203125" style="44" bestFit="1" customWidth="1"/>
    <col min="5899" max="5899" width="14.44140625" style="44" customWidth="1"/>
    <col min="5900" max="5900" width="4.5546875" style="44" customWidth="1"/>
    <col min="5901" max="5901" width="12.33203125" style="44" bestFit="1" customWidth="1"/>
    <col min="5902" max="6145" width="11.44140625" style="44"/>
    <col min="6146" max="6146" width="24.88671875" style="44" bestFit="1" customWidth="1"/>
    <col min="6147" max="6147" width="22.5546875" style="44" customWidth="1"/>
    <col min="6148" max="6148" width="17.5546875" style="44" customWidth="1"/>
    <col min="6149" max="6149" width="16.109375" style="44" customWidth="1"/>
    <col min="6150" max="6150" width="19.109375" style="44" bestFit="1" customWidth="1"/>
    <col min="6151" max="6151" width="13.33203125" style="44" bestFit="1" customWidth="1"/>
    <col min="6152" max="6152" width="11.33203125" style="44" bestFit="1" customWidth="1"/>
    <col min="6153" max="6153" width="18" style="44" bestFit="1" customWidth="1"/>
    <col min="6154" max="6154" width="12.33203125" style="44" bestFit="1" customWidth="1"/>
    <col min="6155" max="6155" width="14.44140625" style="44" customWidth="1"/>
    <col min="6156" max="6156" width="4.5546875" style="44" customWidth="1"/>
    <col min="6157" max="6157" width="12.33203125" style="44" bestFit="1" customWidth="1"/>
    <col min="6158" max="6401" width="11.44140625" style="44"/>
    <col min="6402" max="6402" width="24.88671875" style="44" bestFit="1" customWidth="1"/>
    <col min="6403" max="6403" width="22.5546875" style="44" customWidth="1"/>
    <col min="6404" max="6404" width="17.5546875" style="44" customWidth="1"/>
    <col min="6405" max="6405" width="16.109375" style="44" customWidth="1"/>
    <col min="6406" max="6406" width="19.109375" style="44" bestFit="1" customWidth="1"/>
    <col min="6407" max="6407" width="13.33203125" style="44" bestFit="1" customWidth="1"/>
    <col min="6408" max="6408" width="11.33203125" style="44" bestFit="1" customWidth="1"/>
    <col min="6409" max="6409" width="18" style="44" bestFit="1" customWidth="1"/>
    <col min="6410" max="6410" width="12.33203125" style="44" bestFit="1" customWidth="1"/>
    <col min="6411" max="6411" width="14.44140625" style="44" customWidth="1"/>
    <col min="6412" max="6412" width="4.5546875" style="44" customWidth="1"/>
    <col min="6413" max="6413" width="12.33203125" style="44" bestFit="1" customWidth="1"/>
    <col min="6414" max="6657" width="11.44140625" style="44"/>
    <col min="6658" max="6658" width="24.88671875" style="44" bestFit="1" customWidth="1"/>
    <col min="6659" max="6659" width="22.5546875" style="44" customWidth="1"/>
    <col min="6660" max="6660" width="17.5546875" style="44" customWidth="1"/>
    <col min="6661" max="6661" width="16.109375" style="44" customWidth="1"/>
    <col min="6662" max="6662" width="19.109375" style="44" bestFit="1" customWidth="1"/>
    <col min="6663" max="6663" width="13.33203125" style="44" bestFit="1" customWidth="1"/>
    <col min="6664" max="6664" width="11.33203125" style="44" bestFit="1" customWidth="1"/>
    <col min="6665" max="6665" width="18" style="44" bestFit="1" customWidth="1"/>
    <col min="6666" max="6666" width="12.33203125" style="44" bestFit="1" customWidth="1"/>
    <col min="6667" max="6667" width="14.44140625" style="44" customWidth="1"/>
    <col min="6668" max="6668" width="4.5546875" style="44" customWidth="1"/>
    <col min="6669" max="6669" width="12.33203125" style="44" bestFit="1" customWidth="1"/>
    <col min="6670" max="6913" width="11.44140625" style="44"/>
    <col min="6914" max="6914" width="24.88671875" style="44" bestFit="1" customWidth="1"/>
    <col min="6915" max="6915" width="22.5546875" style="44" customWidth="1"/>
    <col min="6916" max="6916" width="17.5546875" style="44" customWidth="1"/>
    <col min="6917" max="6917" width="16.109375" style="44" customWidth="1"/>
    <col min="6918" max="6918" width="19.109375" style="44" bestFit="1" customWidth="1"/>
    <col min="6919" max="6919" width="13.33203125" style="44" bestFit="1" customWidth="1"/>
    <col min="6920" max="6920" width="11.33203125" style="44" bestFit="1" customWidth="1"/>
    <col min="6921" max="6921" width="18" style="44" bestFit="1" customWidth="1"/>
    <col min="6922" max="6922" width="12.33203125" style="44" bestFit="1" customWidth="1"/>
    <col min="6923" max="6923" width="14.44140625" style="44" customWidth="1"/>
    <col min="6924" max="6924" width="4.5546875" style="44" customWidth="1"/>
    <col min="6925" max="6925" width="12.33203125" style="44" bestFit="1" customWidth="1"/>
    <col min="6926" max="7169" width="11.44140625" style="44"/>
    <col min="7170" max="7170" width="24.88671875" style="44" bestFit="1" customWidth="1"/>
    <col min="7171" max="7171" width="22.5546875" style="44" customWidth="1"/>
    <col min="7172" max="7172" width="17.5546875" style="44" customWidth="1"/>
    <col min="7173" max="7173" width="16.109375" style="44" customWidth="1"/>
    <col min="7174" max="7174" width="19.109375" style="44" bestFit="1" customWidth="1"/>
    <col min="7175" max="7175" width="13.33203125" style="44" bestFit="1" customWidth="1"/>
    <col min="7176" max="7176" width="11.33203125" style="44" bestFit="1" customWidth="1"/>
    <col min="7177" max="7177" width="18" style="44" bestFit="1" customWidth="1"/>
    <col min="7178" max="7178" width="12.33203125" style="44" bestFit="1" customWidth="1"/>
    <col min="7179" max="7179" width="14.44140625" style="44" customWidth="1"/>
    <col min="7180" max="7180" width="4.5546875" style="44" customWidth="1"/>
    <col min="7181" max="7181" width="12.33203125" style="44" bestFit="1" customWidth="1"/>
    <col min="7182" max="7425" width="11.44140625" style="44"/>
    <col min="7426" max="7426" width="24.88671875" style="44" bestFit="1" customWidth="1"/>
    <col min="7427" max="7427" width="22.5546875" style="44" customWidth="1"/>
    <col min="7428" max="7428" width="17.5546875" style="44" customWidth="1"/>
    <col min="7429" max="7429" width="16.109375" style="44" customWidth="1"/>
    <col min="7430" max="7430" width="19.109375" style="44" bestFit="1" customWidth="1"/>
    <col min="7431" max="7431" width="13.33203125" style="44" bestFit="1" customWidth="1"/>
    <col min="7432" max="7432" width="11.33203125" style="44" bestFit="1" customWidth="1"/>
    <col min="7433" max="7433" width="18" style="44" bestFit="1" customWidth="1"/>
    <col min="7434" max="7434" width="12.33203125" style="44" bestFit="1" customWidth="1"/>
    <col min="7435" max="7435" width="14.44140625" style="44" customWidth="1"/>
    <col min="7436" max="7436" width="4.5546875" style="44" customWidth="1"/>
    <col min="7437" max="7437" width="12.33203125" style="44" bestFit="1" customWidth="1"/>
    <col min="7438" max="7681" width="11.44140625" style="44"/>
    <col min="7682" max="7682" width="24.88671875" style="44" bestFit="1" customWidth="1"/>
    <col min="7683" max="7683" width="22.5546875" style="44" customWidth="1"/>
    <col min="7684" max="7684" width="17.5546875" style="44" customWidth="1"/>
    <col min="7685" max="7685" width="16.109375" style="44" customWidth="1"/>
    <col min="7686" max="7686" width="19.109375" style="44" bestFit="1" customWidth="1"/>
    <col min="7687" max="7687" width="13.33203125" style="44" bestFit="1" customWidth="1"/>
    <col min="7688" max="7688" width="11.33203125" style="44" bestFit="1" customWidth="1"/>
    <col min="7689" max="7689" width="18" style="44" bestFit="1" customWidth="1"/>
    <col min="7690" max="7690" width="12.33203125" style="44" bestFit="1" customWidth="1"/>
    <col min="7691" max="7691" width="14.44140625" style="44" customWidth="1"/>
    <col min="7692" max="7692" width="4.5546875" style="44" customWidth="1"/>
    <col min="7693" max="7693" width="12.33203125" style="44" bestFit="1" customWidth="1"/>
    <col min="7694" max="7937" width="11.44140625" style="44"/>
    <col min="7938" max="7938" width="24.88671875" style="44" bestFit="1" customWidth="1"/>
    <col min="7939" max="7939" width="22.5546875" style="44" customWidth="1"/>
    <col min="7940" max="7940" width="17.5546875" style="44" customWidth="1"/>
    <col min="7941" max="7941" width="16.109375" style="44" customWidth="1"/>
    <col min="7942" max="7942" width="19.109375" style="44" bestFit="1" customWidth="1"/>
    <col min="7943" max="7943" width="13.33203125" style="44" bestFit="1" customWidth="1"/>
    <col min="7944" max="7944" width="11.33203125" style="44" bestFit="1" customWidth="1"/>
    <col min="7945" max="7945" width="18" style="44" bestFit="1" customWidth="1"/>
    <col min="7946" max="7946" width="12.33203125" style="44" bestFit="1" customWidth="1"/>
    <col min="7947" max="7947" width="14.44140625" style="44" customWidth="1"/>
    <col min="7948" max="7948" width="4.5546875" style="44" customWidth="1"/>
    <col min="7949" max="7949" width="12.33203125" style="44" bestFit="1" customWidth="1"/>
    <col min="7950" max="8193" width="11.44140625" style="44"/>
    <col min="8194" max="8194" width="24.88671875" style="44" bestFit="1" customWidth="1"/>
    <col min="8195" max="8195" width="22.5546875" style="44" customWidth="1"/>
    <col min="8196" max="8196" width="17.5546875" style="44" customWidth="1"/>
    <col min="8197" max="8197" width="16.109375" style="44" customWidth="1"/>
    <col min="8198" max="8198" width="19.109375" style="44" bestFit="1" customWidth="1"/>
    <col min="8199" max="8199" width="13.33203125" style="44" bestFit="1" customWidth="1"/>
    <col min="8200" max="8200" width="11.33203125" style="44" bestFit="1" customWidth="1"/>
    <col min="8201" max="8201" width="18" style="44" bestFit="1" customWidth="1"/>
    <col min="8202" max="8202" width="12.33203125" style="44" bestFit="1" customWidth="1"/>
    <col min="8203" max="8203" width="14.44140625" style="44" customWidth="1"/>
    <col min="8204" max="8204" width="4.5546875" style="44" customWidth="1"/>
    <col min="8205" max="8205" width="12.33203125" style="44" bestFit="1" customWidth="1"/>
    <col min="8206" max="8449" width="11.44140625" style="44"/>
    <col min="8450" max="8450" width="24.88671875" style="44" bestFit="1" customWidth="1"/>
    <col min="8451" max="8451" width="22.5546875" style="44" customWidth="1"/>
    <col min="8452" max="8452" width="17.5546875" style="44" customWidth="1"/>
    <col min="8453" max="8453" width="16.109375" style="44" customWidth="1"/>
    <col min="8454" max="8454" width="19.109375" style="44" bestFit="1" customWidth="1"/>
    <col min="8455" max="8455" width="13.33203125" style="44" bestFit="1" customWidth="1"/>
    <col min="8456" max="8456" width="11.33203125" style="44" bestFit="1" customWidth="1"/>
    <col min="8457" max="8457" width="18" style="44" bestFit="1" customWidth="1"/>
    <col min="8458" max="8458" width="12.33203125" style="44" bestFit="1" customWidth="1"/>
    <col min="8459" max="8459" width="14.44140625" style="44" customWidth="1"/>
    <col min="8460" max="8460" width="4.5546875" style="44" customWidth="1"/>
    <col min="8461" max="8461" width="12.33203125" style="44" bestFit="1" customWidth="1"/>
    <col min="8462" max="8705" width="11.44140625" style="44"/>
    <col min="8706" max="8706" width="24.88671875" style="44" bestFit="1" customWidth="1"/>
    <col min="8707" max="8707" width="22.5546875" style="44" customWidth="1"/>
    <col min="8708" max="8708" width="17.5546875" style="44" customWidth="1"/>
    <col min="8709" max="8709" width="16.109375" style="44" customWidth="1"/>
    <col min="8710" max="8710" width="19.109375" style="44" bestFit="1" customWidth="1"/>
    <col min="8711" max="8711" width="13.33203125" style="44" bestFit="1" customWidth="1"/>
    <col min="8712" max="8712" width="11.33203125" style="44" bestFit="1" customWidth="1"/>
    <col min="8713" max="8713" width="18" style="44" bestFit="1" customWidth="1"/>
    <col min="8714" max="8714" width="12.33203125" style="44" bestFit="1" customWidth="1"/>
    <col min="8715" max="8715" width="14.44140625" style="44" customWidth="1"/>
    <col min="8716" max="8716" width="4.5546875" style="44" customWidth="1"/>
    <col min="8717" max="8717" width="12.33203125" style="44" bestFit="1" customWidth="1"/>
    <col min="8718" max="8961" width="11.44140625" style="44"/>
    <col min="8962" max="8962" width="24.88671875" style="44" bestFit="1" customWidth="1"/>
    <col min="8963" max="8963" width="22.5546875" style="44" customWidth="1"/>
    <col min="8964" max="8964" width="17.5546875" style="44" customWidth="1"/>
    <col min="8965" max="8965" width="16.109375" style="44" customWidth="1"/>
    <col min="8966" max="8966" width="19.109375" style="44" bestFit="1" customWidth="1"/>
    <col min="8967" max="8967" width="13.33203125" style="44" bestFit="1" customWidth="1"/>
    <col min="8968" max="8968" width="11.33203125" style="44" bestFit="1" customWidth="1"/>
    <col min="8969" max="8969" width="18" style="44" bestFit="1" customWidth="1"/>
    <col min="8970" max="8970" width="12.33203125" style="44" bestFit="1" customWidth="1"/>
    <col min="8971" max="8971" width="14.44140625" style="44" customWidth="1"/>
    <col min="8972" max="8972" width="4.5546875" style="44" customWidth="1"/>
    <col min="8973" max="8973" width="12.33203125" style="44" bestFit="1" customWidth="1"/>
    <col min="8974" max="9217" width="11.44140625" style="44"/>
    <col min="9218" max="9218" width="24.88671875" style="44" bestFit="1" customWidth="1"/>
    <col min="9219" max="9219" width="22.5546875" style="44" customWidth="1"/>
    <col min="9220" max="9220" width="17.5546875" style="44" customWidth="1"/>
    <col min="9221" max="9221" width="16.109375" style="44" customWidth="1"/>
    <col min="9222" max="9222" width="19.109375" style="44" bestFit="1" customWidth="1"/>
    <col min="9223" max="9223" width="13.33203125" style="44" bestFit="1" customWidth="1"/>
    <col min="9224" max="9224" width="11.33203125" style="44" bestFit="1" customWidth="1"/>
    <col min="9225" max="9225" width="18" style="44" bestFit="1" customWidth="1"/>
    <col min="9226" max="9226" width="12.33203125" style="44" bestFit="1" customWidth="1"/>
    <col min="9227" max="9227" width="14.44140625" style="44" customWidth="1"/>
    <col min="9228" max="9228" width="4.5546875" style="44" customWidth="1"/>
    <col min="9229" max="9229" width="12.33203125" style="44" bestFit="1" customWidth="1"/>
    <col min="9230" max="9473" width="11.44140625" style="44"/>
    <col min="9474" max="9474" width="24.88671875" style="44" bestFit="1" customWidth="1"/>
    <col min="9475" max="9475" width="22.5546875" style="44" customWidth="1"/>
    <col min="9476" max="9476" width="17.5546875" style="44" customWidth="1"/>
    <col min="9477" max="9477" width="16.109375" style="44" customWidth="1"/>
    <col min="9478" max="9478" width="19.109375" style="44" bestFit="1" customWidth="1"/>
    <col min="9479" max="9479" width="13.33203125" style="44" bestFit="1" customWidth="1"/>
    <col min="9480" max="9480" width="11.33203125" style="44" bestFit="1" customWidth="1"/>
    <col min="9481" max="9481" width="18" style="44" bestFit="1" customWidth="1"/>
    <col min="9482" max="9482" width="12.33203125" style="44" bestFit="1" customWidth="1"/>
    <col min="9483" max="9483" width="14.44140625" style="44" customWidth="1"/>
    <col min="9484" max="9484" width="4.5546875" style="44" customWidth="1"/>
    <col min="9485" max="9485" width="12.33203125" style="44" bestFit="1" customWidth="1"/>
    <col min="9486" max="9729" width="11.44140625" style="44"/>
    <col min="9730" max="9730" width="24.88671875" style="44" bestFit="1" customWidth="1"/>
    <col min="9731" max="9731" width="22.5546875" style="44" customWidth="1"/>
    <col min="9732" max="9732" width="17.5546875" style="44" customWidth="1"/>
    <col min="9733" max="9733" width="16.109375" style="44" customWidth="1"/>
    <col min="9734" max="9734" width="19.109375" style="44" bestFit="1" customWidth="1"/>
    <col min="9735" max="9735" width="13.33203125" style="44" bestFit="1" customWidth="1"/>
    <col min="9736" max="9736" width="11.33203125" style="44" bestFit="1" customWidth="1"/>
    <col min="9737" max="9737" width="18" style="44" bestFit="1" customWidth="1"/>
    <col min="9738" max="9738" width="12.33203125" style="44" bestFit="1" customWidth="1"/>
    <col min="9739" max="9739" width="14.44140625" style="44" customWidth="1"/>
    <col min="9740" max="9740" width="4.5546875" style="44" customWidth="1"/>
    <col min="9741" max="9741" width="12.33203125" style="44" bestFit="1" customWidth="1"/>
    <col min="9742" max="9985" width="11.44140625" style="44"/>
    <col min="9986" max="9986" width="24.88671875" style="44" bestFit="1" customWidth="1"/>
    <col min="9987" max="9987" width="22.5546875" style="44" customWidth="1"/>
    <col min="9988" max="9988" width="17.5546875" style="44" customWidth="1"/>
    <col min="9989" max="9989" width="16.109375" style="44" customWidth="1"/>
    <col min="9990" max="9990" width="19.109375" style="44" bestFit="1" customWidth="1"/>
    <col min="9991" max="9991" width="13.33203125" style="44" bestFit="1" customWidth="1"/>
    <col min="9992" max="9992" width="11.33203125" style="44" bestFit="1" customWidth="1"/>
    <col min="9993" max="9993" width="18" style="44" bestFit="1" customWidth="1"/>
    <col min="9994" max="9994" width="12.33203125" style="44" bestFit="1" customWidth="1"/>
    <col min="9995" max="9995" width="14.44140625" style="44" customWidth="1"/>
    <col min="9996" max="9996" width="4.5546875" style="44" customWidth="1"/>
    <col min="9997" max="9997" width="12.33203125" style="44" bestFit="1" customWidth="1"/>
    <col min="9998" max="10241" width="11.44140625" style="44"/>
    <col min="10242" max="10242" width="24.88671875" style="44" bestFit="1" customWidth="1"/>
    <col min="10243" max="10243" width="22.5546875" style="44" customWidth="1"/>
    <col min="10244" max="10244" width="17.5546875" style="44" customWidth="1"/>
    <col min="10245" max="10245" width="16.109375" style="44" customWidth="1"/>
    <col min="10246" max="10246" width="19.109375" style="44" bestFit="1" customWidth="1"/>
    <col min="10247" max="10247" width="13.33203125" style="44" bestFit="1" customWidth="1"/>
    <col min="10248" max="10248" width="11.33203125" style="44" bestFit="1" customWidth="1"/>
    <col min="10249" max="10249" width="18" style="44" bestFit="1" customWidth="1"/>
    <col min="10250" max="10250" width="12.33203125" style="44" bestFit="1" customWidth="1"/>
    <col min="10251" max="10251" width="14.44140625" style="44" customWidth="1"/>
    <col min="10252" max="10252" width="4.5546875" style="44" customWidth="1"/>
    <col min="10253" max="10253" width="12.33203125" style="44" bestFit="1" customWidth="1"/>
    <col min="10254" max="10497" width="11.44140625" style="44"/>
    <col min="10498" max="10498" width="24.88671875" style="44" bestFit="1" customWidth="1"/>
    <col min="10499" max="10499" width="22.5546875" style="44" customWidth="1"/>
    <col min="10500" max="10500" width="17.5546875" style="44" customWidth="1"/>
    <col min="10501" max="10501" width="16.109375" style="44" customWidth="1"/>
    <col min="10502" max="10502" width="19.109375" style="44" bestFit="1" customWidth="1"/>
    <col min="10503" max="10503" width="13.33203125" style="44" bestFit="1" customWidth="1"/>
    <col min="10504" max="10504" width="11.33203125" style="44" bestFit="1" customWidth="1"/>
    <col min="10505" max="10505" width="18" style="44" bestFit="1" customWidth="1"/>
    <col min="10506" max="10506" width="12.33203125" style="44" bestFit="1" customWidth="1"/>
    <col min="10507" max="10507" width="14.44140625" style="44" customWidth="1"/>
    <col min="10508" max="10508" width="4.5546875" style="44" customWidth="1"/>
    <col min="10509" max="10509" width="12.33203125" style="44" bestFit="1" customWidth="1"/>
    <col min="10510" max="10753" width="11.44140625" style="44"/>
    <col min="10754" max="10754" width="24.88671875" style="44" bestFit="1" customWidth="1"/>
    <col min="10755" max="10755" width="22.5546875" style="44" customWidth="1"/>
    <col min="10756" max="10756" width="17.5546875" style="44" customWidth="1"/>
    <col min="10757" max="10757" width="16.109375" style="44" customWidth="1"/>
    <col min="10758" max="10758" width="19.109375" style="44" bestFit="1" customWidth="1"/>
    <col min="10759" max="10759" width="13.33203125" style="44" bestFit="1" customWidth="1"/>
    <col min="10760" max="10760" width="11.33203125" style="44" bestFit="1" customWidth="1"/>
    <col min="10761" max="10761" width="18" style="44" bestFit="1" customWidth="1"/>
    <col min="10762" max="10762" width="12.33203125" style="44" bestFit="1" customWidth="1"/>
    <col min="10763" max="10763" width="14.44140625" style="44" customWidth="1"/>
    <col min="10764" max="10764" width="4.5546875" style="44" customWidth="1"/>
    <col min="10765" max="10765" width="12.33203125" style="44" bestFit="1" customWidth="1"/>
    <col min="10766" max="11009" width="11.44140625" style="44"/>
    <col min="11010" max="11010" width="24.88671875" style="44" bestFit="1" customWidth="1"/>
    <col min="11011" max="11011" width="22.5546875" style="44" customWidth="1"/>
    <col min="11012" max="11012" width="17.5546875" style="44" customWidth="1"/>
    <col min="11013" max="11013" width="16.109375" style="44" customWidth="1"/>
    <col min="11014" max="11014" width="19.109375" style="44" bestFit="1" customWidth="1"/>
    <col min="11015" max="11015" width="13.33203125" style="44" bestFit="1" customWidth="1"/>
    <col min="11016" max="11016" width="11.33203125" style="44" bestFit="1" customWidth="1"/>
    <col min="11017" max="11017" width="18" style="44" bestFit="1" customWidth="1"/>
    <col min="11018" max="11018" width="12.33203125" style="44" bestFit="1" customWidth="1"/>
    <col min="11019" max="11019" width="14.44140625" style="44" customWidth="1"/>
    <col min="11020" max="11020" width="4.5546875" style="44" customWidth="1"/>
    <col min="11021" max="11021" width="12.33203125" style="44" bestFit="1" customWidth="1"/>
    <col min="11022" max="11265" width="11.44140625" style="44"/>
    <col min="11266" max="11266" width="24.88671875" style="44" bestFit="1" customWidth="1"/>
    <col min="11267" max="11267" width="22.5546875" style="44" customWidth="1"/>
    <col min="11268" max="11268" width="17.5546875" style="44" customWidth="1"/>
    <col min="11269" max="11269" width="16.109375" style="44" customWidth="1"/>
    <col min="11270" max="11270" width="19.109375" style="44" bestFit="1" customWidth="1"/>
    <col min="11271" max="11271" width="13.33203125" style="44" bestFit="1" customWidth="1"/>
    <col min="11272" max="11272" width="11.33203125" style="44" bestFit="1" customWidth="1"/>
    <col min="11273" max="11273" width="18" style="44" bestFit="1" customWidth="1"/>
    <col min="11274" max="11274" width="12.33203125" style="44" bestFit="1" customWidth="1"/>
    <col min="11275" max="11275" width="14.44140625" style="44" customWidth="1"/>
    <col min="11276" max="11276" width="4.5546875" style="44" customWidth="1"/>
    <col min="11277" max="11277" width="12.33203125" style="44" bestFit="1" customWidth="1"/>
    <col min="11278" max="11521" width="11.44140625" style="44"/>
    <col min="11522" max="11522" width="24.88671875" style="44" bestFit="1" customWidth="1"/>
    <col min="11523" max="11523" width="22.5546875" style="44" customWidth="1"/>
    <col min="11524" max="11524" width="17.5546875" style="44" customWidth="1"/>
    <col min="11525" max="11525" width="16.109375" style="44" customWidth="1"/>
    <col min="11526" max="11526" width="19.109375" style="44" bestFit="1" customWidth="1"/>
    <col min="11527" max="11527" width="13.33203125" style="44" bestFit="1" customWidth="1"/>
    <col min="11528" max="11528" width="11.33203125" style="44" bestFit="1" customWidth="1"/>
    <col min="11529" max="11529" width="18" style="44" bestFit="1" customWidth="1"/>
    <col min="11530" max="11530" width="12.33203125" style="44" bestFit="1" customWidth="1"/>
    <col min="11531" max="11531" width="14.44140625" style="44" customWidth="1"/>
    <col min="11532" max="11532" width="4.5546875" style="44" customWidth="1"/>
    <col min="11533" max="11533" width="12.33203125" style="44" bestFit="1" customWidth="1"/>
    <col min="11534" max="11777" width="11.44140625" style="44"/>
    <col min="11778" max="11778" width="24.88671875" style="44" bestFit="1" customWidth="1"/>
    <col min="11779" max="11779" width="22.5546875" style="44" customWidth="1"/>
    <col min="11780" max="11780" width="17.5546875" style="44" customWidth="1"/>
    <col min="11781" max="11781" width="16.109375" style="44" customWidth="1"/>
    <col min="11782" max="11782" width="19.109375" style="44" bestFit="1" customWidth="1"/>
    <col min="11783" max="11783" width="13.33203125" style="44" bestFit="1" customWidth="1"/>
    <col min="11784" max="11784" width="11.33203125" style="44" bestFit="1" customWidth="1"/>
    <col min="11785" max="11785" width="18" style="44" bestFit="1" customWidth="1"/>
    <col min="11786" max="11786" width="12.33203125" style="44" bestFit="1" customWidth="1"/>
    <col min="11787" max="11787" width="14.44140625" style="44" customWidth="1"/>
    <col min="11788" max="11788" width="4.5546875" style="44" customWidth="1"/>
    <col min="11789" max="11789" width="12.33203125" style="44" bestFit="1" customWidth="1"/>
    <col min="11790" max="12033" width="11.44140625" style="44"/>
    <col min="12034" max="12034" width="24.88671875" style="44" bestFit="1" customWidth="1"/>
    <col min="12035" max="12035" width="22.5546875" style="44" customWidth="1"/>
    <col min="12036" max="12036" width="17.5546875" style="44" customWidth="1"/>
    <col min="12037" max="12037" width="16.109375" style="44" customWidth="1"/>
    <col min="12038" max="12038" width="19.109375" style="44" bestFit="1" customWidth="1"/>
    <col min="12039" max="12039" width="13.33203125" style="44" bestFit="1" customWidth="1"/>
    <col min="12040" max="12040" width="11.33203125" style="44" bestFit="1" customWidth="1"/>
    <col min="12041" max="12041" width="18" style="44" bestFit="1" customWidth="1"/>
    <col min="12042" max="12042" width="12.33203125" style="44" bestFit="1" customWidth="1"/>
    <col min="12043" max="12043" width="14.44140625" style="44" customWidth="1"/>
    <col min="12044" max="12044" width="4.5546875" style="44" customWidth="1"/>
    <col min="12045" max="12045" width="12.33203125" style="44" bestFit="1" customWidth="1"/>
    <col min="12046" max="12289" width="11.44140625" style="44"/>
    <col min="12290" max="12290" width="24.88671875" style="44" bestFit="1" customWidth="1"/>
    <col min="12291" max="12291" width="22.5546875" style="44" customWidth="1"/>
    <col min="12292" max="12292" width="17.5546875" style="44" customWidth="1"/>
    <col min="12293" max="12293" width="16.109375" style="44" customWidth="1"/>
    <col min="12294" max="12294" width="19.109375" style="44" bestFit="1" customWidth="1"/>
    <col min="12295" max="12295" width="13.33203125" style="44" bestFit="1" customWidth="1"/>
    <col min="12296" max="12296" width="11.33203125" style="44" bestFit="1" customWidth="1"/>
    <col min="12297" max="12297" width="18" style="44" bestFit="1" customWidth="1"/>
    <col min="12298" max="12298" width="12.33203125" style="44" bestFit="1" customWidth="1"/>
    <col min="12299" max="12299" width="14.44140625" style="44" customWidth="1"/>
    <col min="12300" max="12300" width="4.5546875" style="44" customWidth="1"/>
    <col min="12301" max="12301" width="12.33203125" style="44" bestFit="1" customWidth="1"/>
    <col min="12302" max="12545" width="11.44140625" style="44"/>
    <col min="12546" max="12546" width="24.88671875" style="44" bestFit="1" customWidth="1"/>
    <col min="12547" max="12547" width="22.5546875" style="44" customWidth="1"/>
    <col min="12548" max="12548" width="17.5546875" style="44" customWidth="1"/>
    <col min="12549" max="12549" width="16.109375" style="44" customWidth="1"/>
    <col min="12550" max="12550" width="19.109375" style="44" bestFit="1" customWidth="1"/>
    <col min="12551" max="12551" width="13.33203125" style="44" bestFit="1" customWidth="1"/>
    <col min="12552" max="12552" width="11.33203125" style="44" bestFit="1" customWidth="1"/>
    <col min="12553" max="12553" width="18" style="44" bestFit="1" customWidth="1"/>
    <col min="12554" max="12554" width="12.33203125" style="44" bestFit="1" customWidth="1"/>
    <col min="12555" max="12555" width="14.44140625" style="44" customWidth="1"/>
    <col min="12556" max="12556" width="4.5546875" style="44" customWidth="1"/>
    <col min="12557" max="12557" width="12.33203125" style="44" bestFit="1" customWidth="1"/>
    <col min="12558" max="12801" width="11.44140625" style="44"/>
    <col min="12802" max="12802" width="24.88671875" style="44" bestFit="1" customWidth="1"/>
    <col min="12803" max="12803" width="22.5546875" style="44" customWidth="1"/>
    <col min="12804" max="12804" width="17.5546875" style="44" customWidth="1"/>
    <col min="12805" max="12805" width="16.109375" style="44" customWidth="1"/>
    <col min="12806" max="12806" width="19.109375" style="44" bestFit="1" customWidth="1"/>
    <col min="12807" max="12807" width="13.33203125" style="44" bestFit="1" customWidth="1"/>
    <col min="12808" max="12808" width="11.33203125" style="44" bestFit="1" customWidth="1"/>
    <col min="12809" max="12809" width="18" style="44" bestFit="1" customWidth="1"/>
    <col min="12810" max="12810" width="12.33203125" style="44" bestFit="1" customWidth="1"/>
    <col min="12811" max="12811" width="14.44140625" style="44" customWidth="1"/>
    <col min="12812" max="12812" width="4.5546875" style="44" customWidth="1"/>
    <col min="12813" max="12813" width="12.33203125" style="44" bestFit="1" customWidth="1"/>
    <col min="12814" max="13057" width="11.44140625" style="44"/>
    <col min="13058" max="13058" width="24.88671875" style="44" bestFit="1" customWidth="1"/>
    <col min="13059" max="13059" width="22.5546875" style="44" customWidth="1"/>
    <col min="13060" max="13060" width="17.5546875" style="44" customWidth="1"/>
    <col min="13061" max="13061" width="16.109375" style="44" customWidth="1"/>
    <col min="13062" max="13062" width="19.109375" style="44" bestFit="1" customWidth="1"/>
    <col min="13063" max="13063" width="13.33203125" style="44" bestFit="1" customWidth="1"/>
    <col min="13064" max="13064" width="11.33203125" style="44" bestFit="1" customWidth="1"/>
    <col min="13065" max="13065" width="18" style="44" bestFit="1" customWidth="1"/>
    <col min="13066" max="13066" width="12.33203125" style="44" bestFit="1" customWidth="1"/>
    <col min="13067" max="13067" width="14.44140625" style="44" customWidth="1"/>
    <col min="13068" max="13068" width="4.5546875" style="44" customWidth="1"/>
    <col min="13069" max="13069" width="12.33203125" style="44" bestFit="1" customWidth="1"/>
    <col min="13070" max="13313" width="11.44140625" style="44"/>
    <col min="13314" max="13314" width="24.88671875" style="44" bestFit="1" customWidth="1"/>
    <col min="13315" max="13315" width="22.5546875" style="44" customWidth="1"/>
    <col min="13316" max="13316" width="17.5546875" style="44" customWidth="1"/>
    <col min="13317" max="13317" width="16.109375" style="44" customWidth="1"/>
    <col min="13318" max="13318" width="19.109375" style="44" bestFit="1" customWidth="1"/>
    <col min="13319" max="13319" width="13.33203125" style="44" bestFit="1" customWidth="1"/>
    <col min="13320" max="13320" width="11.33203125" style="44" bestFit="1" customWidth="1"/>
    <col min="13321" max="13321" width="18" style="44" bestFit="1" customWidth="1"/>
    <col min="13322" max="13322" width="12.33203125" style="44" bestFit="1" customWidth="1"/>
    <col min="13323" max="13323" width="14.44140625" style="44" customWidth="1"/>
    <col min="13324" max="13324" width="4.5546875" style="44" customWidth="1"/>
    <col min="13325" max="13325" width="12.33203125" style="44" bestFit="1" customWidth="1"/>
    <col min="13326" max="13569" width="11.44140625" style="44"/>
    <col min="13570" max="13570" width="24.88671875" style="44" bestFit="1" customWidth="1"/>
    <col min="13571" max="13571" width="22.5546875" style="44" customWidth="1"/>
    <col min="13572" max="13572" width="17.5546875" style="44" customWidth="1"/>
    <col min="13573" max="13573" width="16.109375" style="44" customWidth="1"/>
    <col min="13574" max="13574" width="19.109375" style="44" bestFit="1" customWidth="1"/>
    <col min="13575" max="13575" width="13.33203125" style="44" bestFit="1" customWidth="1"/>
    <col min="13576" max="13576" width="11.33203125" style="44" bestFit="1" customWidth="1"/>
    <col min="13577" max="13577" width="18" style="44" bestFit="1" customWidth="1"/>
    <col min="13578" max="13578" width="12.33203125" style="44" bestFit="1" customWidth="1"/>
    <col min="13579" max="13579" width="14.44140625" style="44" customWidth="1"/>
    <col min="13580" max="13580" width="4.5546875" style="44" customWidth="1"/>
    <col min="13581" max="13581" width="12.33203125" style="44" bestFit="1" customWidth="1"/>
    <col min="13582" max="13825" width="11.44140625" style="44"/>
    <col min="13826" max="13826" width="24.88671875" style="44" bestFit="1" customWidth="1"/>
    <col min="13827" max="13827" width="22.5546875" style="44" customWidth="1"/>
    <col min="13828" max="13828" width="17.5546875" style="44" customWidth="1"/>
    <col min="13829" max="13829" width="16.109375" style="44" customWidth="1"/>
    <col min="13830" max="13830" width="19.109375" style="44" bestFit="1" customWidth="1"/>
    <col min="13831" max="13831" width="13.33203125" style="44" bestFit="1" customWidth="1"/>
    <col min="13832" max="13832" width="11.33203125" style="44" bestFit="1" customWidth="1"/>
    <col min="13833" max="13833" width="18" style="44" bestFit="1" customWidth="1"/>
    <col min="13834" max="13834" width="12.33203125" style="44" bestFit="1" customWidth="1"/>
    <col min="13835" max="13835" width="14.44140625" style="44" customWidth="1"/>
    <col min="13836" max="13836" width="4.5546875" style="44" customWidth="1"/>
    <col min="13837" max="13837" width="12.33203125" style="44" bestFit="1" customWidth="1"/>
    <col min="13838" max="14081" width="11.44140625" style="44"/>
    <col min="14082" max="14082" width="24.88671875" style="44" bestFit="1" customWidth="1"/>
    <col min="14083" max="14083" width="22.5546875" style="44" customWidth="1"/>
    <col min="14084" max="14084" width="17.5546875" style="44" customWidth="1"/>
    <col min="14085" max="14085" width="16.109375" style="44" customWidth="1"/>
    <col min="14086" max="14086" width="19.109375" style="44" bestFit="1" customWidth="1"/>
    <col min="14087" max="14087" width="13.33203125" style="44" bestFit="1" customWidth="1"/>
    <col min="14088" max="14088" width="11.33203125" style="44" bestFit="1" customWidth="1"/>
    <col min="14089" max="14089" width="18" style="44" bestFit="1" customWidth="1"/>
    <col min="14090" max="14090" width="12.33203125" style="44" bestFit="1" customWidth="1"/>
    <col min="14091" max="14091" width="14.44140625" style="44" customWidth="1"/>
    <col min="14092" max="14092" width="4.5546875" style="44" customWidth="1"/>
    <col min="14093" max="14093" width="12.33203125" style="44" bestFit="1" customWidth="1"/>
    <col min="14094" max="14337" width="11.44140625" style="44"/>
    <col min="14338" max="14338" width="24.88671875" style="44" bestFit="1" customWidth="1"/>
    <col min="14339" max="14339" width="22.5546875" style="44" customWidth="1"/>
    <col min="14340" max="14340" width="17.5546875" style="44" customWidth="1"/>
    <col min="14341" max="14341" width="16.109375" style="44" customWidth="1"/>
    <col min="14342" max="14342" width="19.109375" style="44" bestFit="1" customWidth="1"/>
    <col min="14343" max="14343" width="13.33203125" style="44" bestFit="1" customWidth="1"/>
    <col min="14344" max="14344" width="11.33203125" style="44" bestFit="1" customWidth="1"/>
    <col min="14345" max="14345" width="18" style="44" bestFit="1" customWidth="1"/>
    <col min="14346" max="14346" width="12.33203125" style="44" bestFit="1" customWidth="1"/>
    <col min="14347" max="14347" width="14.44140625" style="44" customWidth="1"/>
    <col min="14348" max="14348" width="4.5546875" style="44" customWidth="1"/>
    <col min="14349" max="14349" width="12.33203125" style="44" bestFit="1" customWidth="1"/>
    <col min="14350" max="14593" width="11.44140625" style="44"/>
    <col min="14594" max="14594" width="24.88671875" style="44" bestFit="1" customWidth="1"/>
    <col min="14595" max="14595" width="22.5546875" style="44" customWidth="1"/>
    <col min="14596" max="14596" width="17.5546875" style="44" customWidth="1"/>
    <col min="14597" max="14597" width="16.109375" style="44" customWidth="1"/>
    <col min="14598" max="14598" width="19.109375" style="44" bestFit="1" customWidth="1"/>
    <col min="14599" max="14599" width="13.33203125" style="44" bestFit="1" customWidth="1"/>
    <col min="14600" max="14600" width="11.33203125" style="44" bestFit="1" customWidth="1"/>
    <col min="14601" max="14601" width="18" style="44" bestFit="1" customWidth="1"/>
    <col min="14602" max="14602" width="12.33203125" style="44" bestFit="1" customWidth="1"/>
    <col min="14603" max="14603" width="14.44140625" style="44" customWidth="1"/>
    <col min="14604" max="14604" width="4.5546875" style="44" customWidth="1"/>
    <col min="14605" max="14605" width="12.33203125" style="44" bestFit="1" customWidth="1"/>
    <col min="14606" max="14849" width="11.44140625" style="44"/>
    <col min="14850" max="14850" width="24.88671875" style="44" bestFit="1" customWidth="1"/>
    <col min="14851" max="14851" width="22.5546875" style="44" customWidth="1"/>
    <col min="14852" max="14852" width="17.5546875" style="44" customWidth="1"/>
    <col min="14853" max="14853" width="16.109375" style="44" customWidth="1"/>
    <col min="14854" max="14854" width="19.109375" style="44" bestFit="1" customWidth="1"/>
    <col min="14855" max="14855" width="13.33203125" style="44" bestFit="1" customWidth="1"/>
    <col min="14856" max="14856" width="11.33203125" style="44" bestFit="1" customWidth="1"/>
    <col min="14857" max="14857" width="18" style="44" bestFit="1" customWidth="1"/>
    <col min="14858" max="14858" width="12.33203125" style="44" bestFit="1" customWidth="1"/>
    <col min="14859" max="14859" width="14.44140625" style="44" customWidth="1"/>
    <col min="14860" max="14860" width="4.5546875" style="44" customWidth="1"/>
    <col min="14861" max="14861" width="12.33203125" style="44" bestFit="1" customWidth="1"/>
    <col min="14862" max="15105" width="11.44140625" style="44"/>
    <col min="15106" max="15106" width="24.88671875" style="44" bestFit="1" customWidth="1"/>
    <col min="15107" max="15107" width="22.5546875" style="44" customWidth="1"/>
    <col min="15108" max="15108" width="17.5546875" style="44" customWidth="1"/>
    <col min="15109" max="15109" width="16.109375" style="44" customWidth="1"/>
    <col min="15110" max="15110" width="19.109375" style="44" bestFit="1" customWidth="1"/>
    <col min="15111" max="15111" width="13.33203125" style="44" bestFit="1" customWidth="1"/>
    <col min="15112" max="15112" width="11.33203125" style="44" bestFit="1" customWidth="1"/>
    <col min="15113" max="15113" width="18" style="44" bestFit="1" customWidth="1"/>
    <col min="15114" max="15114" width="12.33203125" style="44" bestFit="1" customWidth="1"/>
    <col min="15115" max="15115" width="14.44140625" style="44" customWidth="1"/>
    <col min="15116" max="15116" width="4.5546875" style="44" customWidth="1"/>
    <col min="15117" max="15117" width="12.33203125" style="44" bestFit="1" customWidth="1"/>
    <col min="15118" max="15361" width="11.44140625" style="44"/>
    <col min="15362" max="15362" width="24.88671875" style="44" bestFit="1" customWidth="1"/>
    <col min="15363" max="15363" width="22.5546875" style="44" customWidth="1"/>
    <col min="15364" max="15364" width="17.5546875" style="44" customWidth="1"/>
    <col min="15365" max="15365" width="16.109375" style="44" customWidth="1"/>
    <col min="15366" max="15366" width="19.109375" style="44" bestFit="1" customWidth="1"/>
    <col min="15367" max="15367" width="13.33203125" style="44" bestFit="1" customWidth="1"/>
    <col min="15368" max="15368" width="11.33203125" style="44" bestFit="1" customWidth="1"/>
    <col min="15369" max="15369" width="18" style="44" bestFit="1" customWidth="1"/>
    <col min="15370" max="15370" width="12.33203125" style="44" bestFit="1" customWidth="1"/>
    <col min="15371" max="15371" width="14.44140625" style="44" customWidth="1"/>
    <col min="15372" max="15372" width="4.5546875" style="44" customWidth="1"/>
    <col min="15373" max="15373" width="12.33203125" style="44" bestFit="1" customWidth="1"/>
    <col min="15374" max="15617" width="11.44140625" style="44"/>
    <col min="15618" max="15618" width="24.88671875" style="44" bestFit="1" customWidth="1"/>
    <col min="15619" max="15619" width="22.5546875" style="44" customWidth="1"/>
    <col min="15620" max="15620" width="17.5546875" style="44" customWidth="1"/>
    <col min="15621" max="15621" width="16.109375" style="44" customWidth="1"/>
    <col min="15622" max="15622" width="19.109375" style="44" bestFit="1" customWidth="1"/>
    <col min="15623" max="15623" width="13.33203125" style="44" bestFit="1" customWidth="1"/>
    <col min="15624" max="15624" width="11.33203125" style="44" bestFit="1" customWidth="1"/>
    <col min="15625" max="15625" width="18" style="44" bestFit="1" customWidth="1"/>
    <col min="15626" max="15626" width="12.33203125" style="44" bestFit="1" customWidth="1"/>
    <col min="15627" max="15627" width="14.44140625" style="44" customWidth="1"/>
    <col min="15628" max="15628" width="4.5546875" style="44" customWidth="1"/>
    <col min="15629" max="15629" width="12.33203125" style="44" bestFit="1" customWidth="1"/>
    <col min="15630" max="15873" width="11.44140625" style="44"/>
    <col min="15874" max="15874" width="24.88671875" style="44" bestFit="1" customWidth="1"/>
    <col min="15875" max="15875" width="22.5546875" style="44" customWidth="1"/>
    <col min="15876" max="15876" width="17.5546875" style="44" customWidth="1"/>
    <col min="15877" max="15877" width="16.109375" style="44" customWidth="1"/>
    <col min="15878" max="15878" width="19.109375" style="44" bestFit="1" customWidth="1"/>
    <col min="15879" max="15879" width="13.33203125" style="44" bestFit="1" customWidth="1"/>
    <col min="15880" max="15880" width="11.33203125" style="44" bestFit="1" customWidth="1"/>
    <col min="15881" max="15881" width="18" style="44" bestFit="1" customWidth="1"/>
    <col min="15882" max="15882" width="12.33203125" style="44" bestFit="1" customWidth="1"/>
    <col min="15883" max="15883" width="14.44140625" style="44" customWidth="1"/>
    <col min="15884" max="15884" width="4.5546875" style="44" customWidth="1"/>
    <col min="15885" max="15885" width="12.33203125" style="44" bestFit="1" customWidth="1"/>
    <col min="15886" max="16129" width="11.44140625" style="44"/>
    <col min="16130" max="16130" width="24.88671875" style="44" bestFit="1" customWidth="1"/>
    <col min="16131" max="16131" width="22.5546875" style="44" customWidth="1"/>
    <col min="16132" max="16132" width="17.5546875" style="44" customWidth="1"/>
    <col min="16133" max="16133" width="16.109375" style="44" customWidth="1"/>
    <col min="16134" max="16134" width="19.109375" style="44" bestFit="1" customWidth="1"/>
    <col min="16135" max="16135" width="13.33203125" style="44" bestFit="1" customWidth="1"/>
    <col min="16136" max="16136" width="11.33203125" style="44" bestFit="1" customWidth="1"/>
    <col min="16137" max="16137" width="18" style="44" bestFit="1" customWidth="1"/>
    <col min="16138" max="16138" width="12.33203125" style="44" bestFit="1" customWidth="1"/>
    <col min="16139" max="16139" width="14.44140625" style="44" customWidth="1"/>
    <col min="16140" max="16140" width="4.5546875" style="44" customWidth="1"/>
    <col min="16141" max="16141" width="12.33203125" style="44" bestFit="1" customWidth="1"/>
    <col min="16142" max="16384" width="11.44140625" style="44"/>
  </cols>
  <sheetData>
    <row r="5" spans="2:13" ht="13.8">
      <c r="C5" s="45"/>
      <c r="D5" s="183" t="s">
        <v>82</v>
      </c>
      <c r="E5" s="183"/>
      <c r="F5" s="183"/>
      <c r="G5" s="45"/>
      <c r="H5" s="45"/>
      <c r="I5" s="46"/>
      <c r="J5" s="45"/>
      <c r="K5" s="45"/>
    </row>
    <row r="6" spans="2:13" ht="14.4" thickBot="1">
      <c r="C6" s="48"/>
      <c r="D6" s="184" t="s">
        <v>1</v>
      </c>
      <c r="E6" s="184"/>
      <c r="F6" s="184"/>
      <c r="G6" s="49"/>
      <c r="H6" s="49"/>
      <c r="I6" s="50"/>
      <c r="J6" s="49"/>
      <c r="K6" s="49"/>
    </row>
    <row r="7" spans="2:13" ht="13.8">
      <c r="B7" s="51"/>
      <c r="C7" s="51"/>
      <c r="D7" s="52"/>
      <c r="E7" s="53" t="s">
        <v>6</v>
      </c>
      <c r="F7" s="54"/>
      <c r="G7" s="51"/>
      <c r="H7" s="51"/>
      <c r="I7" s="55"/>
      <c r="J7" s="51"/>
      <c r="K7" s="51"/>
    </row>
    <row r="8" spans="2:13" s="56" customFormat="1" ht="12">
      <c r="D8" s="57" t="s">
        <v>8</v>
      </c>
      <c r="E8" s="58" t="s">
        <v>15</v>
      </c>
      <c r="F8" s="59" t="s">
        <v>19</v>
      </c>
      <c r="I8" s="60"/>
    </row>
    <row r="9" spans="2:13" s="56" customFormat="1" ht="11.25" customHeight="1" thickBot="1">
      <c r="D9" s="61"/>
      <c r="E9" s="62"/>
      <c r="F9" s="62"/>
      <c r="I9" s="60"/>
    </row>
    <row r="10" spans="2:13" s="56" customFormat="1" ht="11.25" customHeight="1">
      <c r="D10" s="63"/>
      <c r="E10" s="64"/>
      <c r="F10" s="65"/>
      <c r="I10" s="60"/>
    </row>
    <row r="11" spans="2:13">
      <c r="D11" s="66" t="s">
        <v>22</v>
      </c>
      <c r="E11" s="67">
        <v>517601</v>
      </c>
      <c r="F11" s="68">
        <f t="shared" ref="F11:F53" si="0">SUM(E11:E11)</f>
        <v>517601</v>
      </c>
      <c r="G11" s="69"/>
      <c r="H11" s="70"/>
      <c r="M11" s="44"/>
    </row>
    <row r="12" spans="2:13" s="69" customFormat="1">
      <c r="D12" s="72" t="s">
        <v>23</v>
      </c>
      <c r="E12" s="67">
        <v>834372</v>
      </c>
      <c r="F12" s="68">
        <f t="shared" si="0"/>
        <v>834372</v>
      </c>
      <c r="H12" s="70"/>
      <c r="I12" s="71"/>
    </row>
    <row r="13" spans="2:13" s="69" customFormat="1">
      <c r="D13" s="72" t="s">
        <v>24</v>
      </c>
      <c r="E13" s="67">
        <v>853863</v>
      </c>
      <c r="F13" s="68">
        <f t="shared" si="0"/>
        <v>853863</v>
      </c>
      <c r="H13" s="70"/>
      <c r="I13" s="71"/>
    </row>
    <row r="14" spans="2:13" s="69" customFormat="1">
      <c r="D14" s="72" t="s">
        <v>25</v>
      </c>
      <c r="E14" s="67">
        <v>734975</v>
      </c>
      <c r="F14" s="68">
        <f t="shared" si="0"/>
        <v>734975</v>
      </c>
      <c r="H14" s="70"/>
      <c r="I14" s="71"/>
    </row>
    <row r="15" spans="2:13" s="69" customFormat="1">
      <c r="D15" s="72" t="s">
        <v>26</v>
      </c>
      <c r="E15" s="67">
        <v>606684</v>
      </c>
      <c r="F15" s="68">
        <f t="shared" si="0"/>
        <v>606684</v>
      </c>
      <c r="H15" s="70"/>
      <c r="I15" s="71"/>
    </row>
    <row r="16" spans="2:13" s="69" customFormat="1">
      <c r="D16" s="72" t="s">
        <v>27</v>
      </c>
      <c r="E16" s="67">
        <v>773083</v>
      </c>
      <c r="F16" s="68">
        <f t="shared" si="0"/>
        <v>773083</v>
      </c>
      <c r="H16" s="70"/>
      <c r="I16" s="71"/>
    </row>
    <row r="17" spans="4:9" s="69" customFormat="1">
      <c r="D17" s="72" t="s">
        <v>28</v>
      </c>
      <c r="E17" s="67">
        <v>729629</v>
      </c>
      <c r="F17" s="68">
        <f t="shared" si="0"/>
        <v>729629</v>
      </c>
      <c r="H17" s="70"/>
      <c r="I17" s="71"/>
    </row>
    <row r="18" spans="4:9" s="69" customFormat="1">
      <c r="D18" s="72" t="s">
        <v>29</v>
      </c>
      <c r="E18" s="67">
        <v>1179736</v>
      </c>
      <c r="F18" s="68">
        <f t="shared" si="0"/>
        <v>1179736</v>
      </c>
      <c r="H18" s="70"/>
      <c r="I18" s="71"/>
    </row>
    <row r="19" spans="4:9" s="69" customFormat="1">
      <c r="D19" s="72" t="s">
        <v>30</v>
      </c>
      <c r="E19" s="67">
        <v>857747</v>
      </c>
      <c r="F19" s="68">
        <f t="shared" si="0"/>
        <v>857747</v>
      </c>
      <c r="H19" s="70"/>
      <c r="I19" s="71"/>
    </row>
    <row r="20" spans="4:9" s="69" customFormat="1">
      <c r="D20" s="72" t="s">
        <v>31</v>
      </c>
      <c r="E20" s="67">
        <v>1122850</v>
      </c>
      <c r="F20" s="68">
        <f t="shared" si="0"/>
        <v>1122850</v>
      </c>
      <c r="H20" s="70"/>
      <c r="I20" s="71"/>
    </row>
    <row r="21" spans="4:9" s="69" customFormat="1">
      <c r="D21" s="72" t="s">
        <v>32</v>
      </c>
      <c r="E21" s="67">
        <v>628395</v>
      </c>
      <c r="F21" s="68">
        <f t="shared" si="0"/>
        <v>628395</v>
      </c>
      <c r="H21" s="70"/>
      <c r="I21" s="71"/>
    </row>
    <row r="22" spans="4:9" s="69" customFormat="1">
      <c r="D22" s="72" t="s">
        <v>33</v>
      </c>
      <c r="E22" s="67">
        <v>894672</v>
      </c>
      <c r="F22" s="68">
        <f t="shared" si="0"/>
        <v>894672</v>
      </c>
      <c r="H22" s="70"/>
      <c r="I22" s="71"/>
    </row>
    <row r="23" spans="4:9" s="69" customFormat="1">
      <c r="D23" s="72" t="s">
        <v>34</v>
      </c>
      <c r="E23" s="67">
        <v>710399</v>
      </c>
      <c r="F23" s="68">
        <f t="shared" si="0"/>
        <v>710399</v>
      </c>
      <c r="H23" s="70"/>
      <c r="I23" s="71"/>
    </row>
    <row r="24" spans="4:9" s="69" customFormat="1">
      <c r="D24" s="72" t="s">
        <v>35</v>
      </c>
      <c r="E24" s="67">
        <v>1003920</v>
      </c>
      <c r="F24" s="68">
        <f t="shared" si="0"/>
        <v>1003920</v>
      </c>
      <c r="H24" s="70"/>
      <c r="I24" s="71"/>
    </row>
    <row r="25" spans="4:9" s="69" customFormat="1">
      <c r="D25" s="72" t="s">
        <v>36</v>
      </c>
      <c r="E25" s="67">
        <v>800267</v>
      </c>
      <c r="F25" s="68">
        <f t="shared" si="0"/>
        <v>800267</v>
      </c>
      <c r="H25" s="70"/>
      <c r="I25" s="71"/>
    </row>
    <row r="26" spans="4:9" s="69" customFormat="1">
      <c r="D26" s="72" t="s">
        <v>37</v>
      </c>
      <c r="E26" s="67">
        <v>813802</v>
      </c>
      <c r="F26" s="68">
        <f t="shared" si="0"/>
        <v>813802</v>
      </c>
      <c r="H26" s="70"/>
      <c r="I26" s="71"/>
    </row>
    <row r="27" spans="4:9" s="69" customFormat="1">
      <c r="D27" s="72" t="s">
        <v>38</v>
      </c>
      <c r="E27" s="67">
        <v>768732</v>
      </c>
      <c r="F27" s="68">
        <f t="shared" si="0"/>
        <v>768732</v>
      </c>
      <c r="H27" s="70"/>
      <c r="I27" s="71"/>
    </row>
    <row r="28" spans="4:9" s="69" customFormat="1">
      <c r="D28" s="72" t="s">
        <v>39</v>
      </c>
      <c r="E28" s="67">
        <v>1261792</v>
      </c>
      <c r="F28" s="68">
        <f t="shared" si="0"/>
        <v>1261792</v>
      </c>
      <c r="H28" s="70"/>
      <c r="I28" s="71"/>
    </row>
    <row r="29" spans="4:9" s="69" customFormat="1">
      <c r="D29" s="72" t="s">
        <v>40</v>
      </c>
      <c r="E29" s="67">
        <v>1045130</v>
      </c>
      <c r="F29" s="68">
        <f t="shared" si="0"/>
        <v>1045130</v>
      </c>
      <c r="H29" s="70"/>
      <c r="I29" s="71"/>
    </row>
    <row r="30" spans="4:9" s="69" customFormat="1">
      <c r="D30" s="72" t="s">
        <v>41</v>
      </c>
      <c r="E30" s="67">
        <v>711903</v>
      </c>
      <c r="F30" s="68">
        <f t="shared" si="0"/>
        <v>711903</v>
      </c>
      <c r="H30" s="70"/>
      <c r="I30" s="71"/>
    </row>
    <row r="31" spans="4:9" s="69" customFormat="1">
      <c r="D31" s="72" t="s">
        <v>42</v>
      </c>
      <c r="E31" s="67">
        <v>762489</v>
      </c>
      <c r="F31" s="68">
        <f t="shared" si="0"/>
        <v>762489</v>
      </c>
      <c r="H31" s="70"/>
      <c r="I31" s="71"/>
    </row>
    <row r="32" spans="4:9" s="69" customFormat="1">
      <c r="D32" s="72" t="s">
        <v>43</v>
      </c>
      <c r="E32" s="67">
        <v>853907</v>
      </c>
      <c r="F32" s="68">
        <f t="shared" si="0"/>
        <v>853907</v>
      </c>
      <c r="H32" s="70"/>
      <c r="I32" s="71"/>
    </row>
    <row r="33" spans="4:9" s="69" customFormat="1">
      <c r="D33" s="72" t="s">
        <v>44</v>
      </c>
      <c r="E33" s="67">
        <v>1238362</v>
      </c>
      <c r="F33" s="68">
        <f t="shared" si="0"/>
        <v>1238362</v>
      </c>
      <c r="H33" s="70"/>
      <c r="I33" s="71"/>
    </row>
    <row r="34" spans="4:9" s="69" customFormat="1">
      <c r="D34" s="72" t="s">
        <v>45</v>
      </c>
      <c r="E34" s="67">
        <v>807342</v>
      </c>
      <c r="F34" s="68">
        <f t="shared" si="0"/>
        <v>807342</v>
      </c>
      <c r="H34" s="70"/>
      <c r="I34" s="71"/>
    </row>
    <row r="35" spans="4:9" s="69" customFormat="1">
      <c r="D35" s="72" t="s">
        <v>46</v>
      </c>
      <c r="E35" s="67">
        <v>541504</v>
      </c>
      <c r="F35" s="68">
        <f t="shared" si="0"/>
        <v>541504</v>
      </c>
      <c r="H35" s="70"/>
      <c r="I35" s="71"/>
    </row>
    <row r="36" spans="4:9" s="69" customFormat="1">
      <c r="D36" s="72" t="s">
        <v>47</v>
      </c>
      <c r="E36" s="67">
        <v>418222</v>
      </c>
      <c r="F36" s="68">
        <f t="shared" si="0"/>
        <v>418222</v>
      </c>
      <c r="H36" s="70"/>
      <c r="I36" s="71"/>
    </row>
    <row r="37" spans="4:9" s="69" customFormat="1">
      <c r="D37" s="72" t="s">
        <v>48</v>
      </c>
      <c r="E37" s="67">
        <v>832454</v>
      </c>
      <c r="F37" s="68">
        <f t="shared" si="0"/>
        <v>832454</v>
      </c>
      <c r="H37" s="70"/>
      <c r="I37" s="71"/>
    </row>
    <row r="38" spans="4:9" s="69" customFormat="1">
      <c r="D38" s="72" t="s">
        <v>49</v>
      </c>
      <c r="E38" s="67">
        <v>521910</v>
      </c>
      <c r="F38" s="68">
        <f t="shared" si="0"/>
        <v>521910</v>
      </c>
      <c r="H38" s="70"/>
      <c r="I38" s="71"/>
    </row>
    <row r="39" spans="4:9" s="69" customFormat="1">
      <c r="D39" s="72" t="s">
        <v>50</v>
      </c>
      <c r="E39" s="67">
        <v>939005</v>
      </c>
      <c r="F39" s="68">
        <f t="shared" si="0"/>
        <v>939005</v>
      </c>
      <c r="H39" s="70"/>
      <c r="I39" s="71"/>
    </row>
    <row r="40" spans="4:9" s="69" customFormat="1">
      <c r="D40" s="72" t="s">
        <v>51</v>
      </c>
      <c r="E40" s="67">
        <v>1491679</v>
      </c>
      <c r="F40" s="68">
        <f t="shared" si="0"/>
        <v>1491679</v>
      </c>
      <c r="H40" s="70"/>
      <c r="I40" s="71"/>
    </row>
    <row r="41" spans="4:9" s="69" customFormat="1">
      <c r="D41" s="72" t="s">
        <v>52</v>
      </c>
      <c r="E41" s="67">
        <v>459863</v>
      </c>
      <c r="F41" s="68">
        <f t="shared" si="0"/>
        <v>459863</v>
      </c>
      <c r="H41" s="70"/>
      <c r="I41" s="71"/>
    </row>
    <row r="42" spans="4:9" s="69" customFormat="1" ht="12.75" customHeight="1">
      <c r="D42" s="72" t="s">
        <v>53</v>
      </c>
      <c r="E42" s="67">
        <v>843959</v>
      </c>
      <c r="F42" s="68">
        <f t="shared" si="0"/>
        <v>843959</v>
      </c>
      <c r="H42" s="70"/>
      <c r="I42" s="71"/>
    </row>
    <row r="43" spans="4:9" s="69" customFormat="1">
      <c r="D43" s="72" t="s">
        <v>54</v>
      </c>
      <c r="E43" s="67">
        <v>754494</v>
      </c>
      <c r="F43" s="68">
        <f t="shared" si="0"/>
        <v>754494</v>
      </c>
      <c r="H43" s="70"/>
      <c r="I43" s="71"/>
    </row>
    <row r="44" spans="4:9" s="69" customFormat="1">
      <c r="D44" s="72" t="s">
        <v>55</v>
      </c>
      <c r="E44" s="67">
        <v>797095</v>
      </c>
      <c r="F44" s="68">
        <f t="shared" si="0"/>
        <v>797095</v>
      </c>
      <c r="H44" s="70"/>
      <c r="I44" s="71"/>
    </row>
    <row r="45" spans="4:9" s="69" customFormat="1">
      <c r="D45" s="72" t="s">
        <v>56</v>
      </c>
      <c r="E45" s="67">
        <v>946430</v>
      </c>
      <c r="F45" s="68">
        <f t="shared" si="0"/>
        <v>946430</v>
      </c>
      <c r="H45" s="70"/>
      <c r="I45" s="71"/>
    </row>
    <row r="46" spans="4:9" s="69" customFormat="1">
      <c r="D46" s="72" t="s">
        <v>57</v>
      </c>
      <c r="E46" s="67">
        <v>1467277</v>
      </c>
      <c r="F46" s="68">
        <f t="shared" si="0"/>
        <v>1467277</v>
      </c>
      <c r="H46" s="70"/>
      <c r="I46" s="71"/>
    </row>
    <row r="47" spans="4:9" s="69" customFormat="1">
      <c r="D47" s="72" t="s">
        <v>58</v>
      </c>
      <c r="E47" s="67">
        <v>835213</v>
      </c>
      <c r="F47" s="68">
        <f t="shared" si="0"/>
        <v>835213</v>
      </c>
      <c r="H47" s="70"/>
      <c r="I47" s="71"/>
    </row>
    <row r="48" spans="4:9" s="69" customFormat="1">
      <c r="D48" s="72" t="s">
        <v>59</v>
      </c>
      <c r="E48" s="67">
        <v>848671</v>
      </c>
      <c r="F48" s="68">
        <f>SUM(E48:E48)</f>
        <v>848671</v>
      </c>
      <c r="H48" s="70"/>
      <c r="I48" s="71"/>
    </row>
    <row r="49" spans="2:13" s="69" customFormat="1">
      <c r="D49" s="72" t="s">
        <v>60</v>
      </c>
      <c r="E49" s="67">
        <v>1368433</v>
      </c>
      <c r="F49" s="68">
        <f t="shared" si="0"/>
        <v>1368433</v>
      </c>
      <c r="H49" s="70"/>
      <c r="I49" s="71"/>
    </row>
    <row r="50" spans="2:13" s="69" customFormat="1">
      <c r="D50" s="72" t="s">
        <v>61</v>
      </c>
      <c r="E50" s="67">
        <v>871430</v>
      </c>
      <c r="F50" s="68">
        <f t="shared" si="0"/>
        <v>871430</v>
      </c>
      <c r="H50" s="70"/>
      <c r="I50" s="71"/>
    </row>
    <row r="51" spans="2:13" s="69" customFormat="1">
      <c r="D51" s="73" t="s">
        <v>62</v>
      </c>
      <c r="E51" s="67">
        <v>875553</v>
      </c>
      <c r="F51" s="68">
        <f>SUM(E51:E51)</f>
        <v>875553</v>
      </c>
      <c r="H51" s="70"/>
      <c r="I51" s="71"/>
    </row>
    <row r="52" spans="2:13" s="74" customFormat="1">
      <c r="D52" s="72" t="s">
        <v>63</v>
      </c>
      <c r="E52" s="67">
        <v>926180</v>
      </c>
      <c r="F52" s="68">
        <f t="shared" si="0"/>
        <v>926180</v>
      </c>
      <c r="G52" s="69"/>
      <c r="H52" s="70"/>
      <c r="I52" s="71"/>
    </row>
    <row r="53" spans="2:13" s="69" customFormat="1">
      <c r="D53" s="72" t="s">
        <v>64</v>
      </c>
      <c r="E53" s="67">
        <v>531009</v>
      </c>
      <c r="F53" s="68">
        <f t="shared" si="0"/>
        <v>531009</v>
      </c>
      <c r="H53" s="70"/>
      <c r="I53" s="71"/>
    </row>
    <row r="54" spans="2:13" s="69" customFormat="1" ht="12.6" thickBot="1">
      <c r="D54" s="75" t="s">
        <v>65</v>
      </c>
      <c r="E54" s="76">
        <f>SUM(E11:E53)</f>
        <v>36782033</v>
      </c>
      <c r="F54" s="77">
        <f>SUM(F11:F53)</f>
        <v>36782033</v>
      </c>
      <c r="H54" s="70"/>
      <c r="I54" s="71"/>
    </row>
    <row r="55" spans="2:13" s="69" customFormat="1">
      <c r="F55" s="78"/>
      <c r="I55" s="79"/>
    </row>
    <row r="56" spans="2:13" ht="12">
      <c r="E56" s="47"/>
      <c r="F56" s="80"/>
      <c r="K56" s="47"/>
      <c r="M56" s="44"/>
    </row>
    <row r="57" spans="2:13" s="79" customFormat="1" ht="12">
      <c r="G57" s="81"/>
    </row>
    <row r="58" spans="2:13" s="69" customFormat="1" ht="13.2">
      <c r="B58" s="82"/>
      <c r="C58" s="79"/>
      <c r="D58" s="79"/>
      <c r="E58" s="78"/>
      <c r="I58" s="79"/>
      <c r="J58" s="83"/>
      <c r="K58" s="78"/>
    </row>
    <row r="59" spans="2:13" s="69" customFormat="1">
      <c r="C59" s="79"/>
      <c r="D59" s="79"/>
      <c r="I59" s="79"/>
      <c r="J59" s="84"/>
      <c r="K59" s="78"/>
    </row>
    <row r="60" spans="2:13" s="69" customFormat="1">
      <c r="I60" s="79"/>
      <c r="J60" s="84"/>
      <c r="M60" s="78"/>
    </row>
    <row r="61" spans="2:13" s="69" customFormat="1">
      <c r="I61" s="79"/>
      <c r="M61" s="78"/>
    </row>
    <row r="62" spans="2:13" s="69" customFormat="1">
      <c r="I62" s="79"/>
      <c r="M62" s="78"/>
    </row>
    <row r="63" spans="2:13" s="69" customFormat="1">
      <c r="I63" s="79"/>
      <c r="M63" s="78"/>
    </row>
    <row r="64" spans="2:13" s="69" customFormat="1">
      <c r="I64" s="79"/>
      <c r="M64" s="78"/>
    </row>
    <row r="65" spans="3:13" s="69" customFormat="1">
      <c r="I65" s="79"/>
      <c r="M65" s="78"/>
    </row>
    <row r="66" spans="3:13" s="69" customFormat="1">
      <c r="I66" s="79"/>
      <c r="M66" s="78"/>
    </row>
    <row r="67" spans="3:13" s="69" customFormat="1">
      <c r="I67" s="79"/>
      <c r="M67" s="78"/>
    </row>
    <row r="68" spans="3:13" s="69" customFormat="1">
      <c r="I68" s="79"/>
      <c r="M68" s="78"/>
    </row>
    <row r="69" spans="3:13" s="69" customFormat="1">
      <c r="I69" s="79"/>
      <c r="M69" s="78"/>
    </row>
    <row r="70" spans="3:13" s="69" customFormat="1" ht="12.75" customHeight="1">
      <c r="C70" s="185" t="s">
        <v>82</v>
      </c>
      <c r="D70" s="185"/>
      <c r="E70" s="185"/>
      <c r="F70" s="185"/>
      <c r="G70" s="85"/>
      <c r="H70" s="85"/>
      <c r="I70" s="79"/>
      <c r="M70" s="78"/>
    </row>
    <row r="71" spans="3:13" s="69" customFormat="1" ht="12.75" customHeight="1">
      <c r="C71" s="186" t="s">
        <v>1</v>
      </c>
      <c r="D71" s="186"/>
      <c r="E71" s="186"/>
      <c r="F71" s="186"/>
      <c r="G71" s="86"/>
      <c r="H71" s="86"/>
      <c r="I71" s="87"/>
      <c r="J71" s="85"/>
      <c r="K71" s="85"/>
      <c r="M71" s="78"/>
    </row>
    <row r="72" spans="3:13" s="69" customFormat="1" ht="12.75" customHeight="1">
      <c r="E72" s="186"/>
      <c r="F72" s="186"/>
      <c r="G72" s="186"/>
      <c r="I72" s="79"/>
      <c r="M72" s="78"/>
    </row>
    <row r="73" spans="3:13" s="69" customFormat="1" ht="12">
      <c r="D73" s="82" t="s">
        <v>67</v>
      </c>
      <c r="E73" s="88"/>
      <c r="F73" s="82" t="s">
        <v>68</v>
      </c>
      <c r="I73" s="79"/>
      <c r="L73" s="78"/>
    </row>
    <row r="74" spans="3:13" s="69" customFormat="1">
      <c r="I74" s="79"/>
      <c r="L74" s="78"/>
    </row>
    <row r="75" spans="3:13" s="69" customFormat="1" ht="12">
      <c r="C75" s="89" t="s">
        <v>77</v>
      </c>
      <c r="D75" s="80">
        <v>183910165</v>
      </c>
      <c r="E75" s="90" t="s">
        <v>69</v>
      </c>
      <c r="F75" s="80">
        <v>36782033</v>
      </c>
      <c r="I75" s="79"/>
      <c r="L75" s="78"/>
    </row>
    <row r="76" spans="3:13" s="69" customFormat="1" ht="12">
      <c r="D76" s="91"/>
      <c r="E76" s="82"/>
      <c r="F76" s="91"/>
      <c r="I76" s="79"/>
      <c r="L76" s="78"/>
    </row>
    <row r="77" spans="3:13" s="69" customFormat="1" ht="12">
      <c r="D77" s="81"/>
      <c r="E77" s="89"/>
      <c r="F77" s="81"/>
      <c r="I77" s="79"/>
      <c r="L77" s="78"/>
    </row>
    <row r="78" spans="3:13" s="69" customFormat="1" ht="12.6" thickBot="1">
      <c r="C78" s="89" t="s">
        <v>19</v>
      </c>
      <c r="D78" s="92">
        <f>SUM(D75:D76)</f>
        <v>183910165</v>
      </c>
      <c r="F78" s="92">
        <f>SUM(F75:F76)</f>
        <v>36782033</v>
      </c>
      <c r="I78" s="79"/>
      <c r="L78" s="78"/>
    </row>
    <row r="79" spans="3:13" s="69" customFormat="1" ht="12" thickTop="1">
      <c r="I79" s="79"/>
      <c r="L79" s="78"/>
    </row>
    <row r="80" spans="3:13" s="69" customFormat="1">
      <c r="F80" s="79"/>
      <c r="I80" s="79"/>
      <c r="L80" s="78"/>
    </row>
    <row r="81" spans="6:13" s="69" customFormat="1" ht="12">
      <c r="F81" s="81"/>
      <c r="I81" s="79"/>
      <c r="L81" s="78"/>
    </row>
    <row r="82" spans="6:13" s="69" customFormat="1">
      <c r="I82" s="79"/>
      <c r="L82" s="78"/>
    </row>
    <row r="83" spans="6:13" s="69" customFormat="1">
      <c r="I83" s="79"/>
      <c r="L83" s="78"/>
    </row>
    <row r="84" spans="6:13" s="69" customFormat="1">
      <c r="I84" s="79"/>
      <c r="M84" s="78"/>
    </row>
    <row r="85" spans="6:13" s="69" customFormat="1">
      <c r="I85" s="79"/>
      <c r="M85" s="78"/>
    </row>
    <row r="86" spans="6:13" s="69" customFormat="1">
      <c r="I86" s="79"/>
      <c r="M86" s="78"/>
    </row>
    <row r="87" spans="6:13" s="69" customFormat="1">
      <c r="I87" s="79"/>
      <c r="M87" s="78"/>
    </row>
    <row r="88" spans="6:13" s="69" customFormat="1">
      <c r="I88" s="79"/>
      <c r="M88" s="78"/>
    </row>
    <row r="89" spans="6:13" s="69" customFormat="1">
      <c r="I89" s="79"/>
      <c r="M89" s="78"/>
    </row>
    <row r="90" spans="6:13" s="69" customFormat="1">
      <c r="I90" s="79"/>
      <c r="M90" s="78"/>
    </row>
    <row r="91" spans="6:13" s="69" customFormat="1">
      <c r="I91" s="79"/>
      <c r="M91" s="78"/>
    </row>
    <row r="92" spans="6:13" s="69" customFormat="1">
      <c r="G92" s="44"/>
      <c r="I92" s="79"/>
      <c r="M92" s="78"/>
    </row>
    <row r="93" spans="6:13" s="69" customFormat="1">
      <c r="G93" s="44"/>
      <c r="I93" s="79"/>
      <c r="M93" s="78"/>
    </row>
    <row r="94" spans="6:13" s="69" customFormat="1">
      <c r="G94" s="44"/>
      <c r="I94" s="79"/>
      <c r="M94" s="78"/>
    </row>
    <row r="95" spans="6:13" s="69" customFormat="1">
      <c r="G95" s="44"/>
      <c r="I95" s="79"/>
      <c r="M95" s="78"/>
    </row>
    <row r="96" spans="6:13" s="69" customFormat="1">
      <c r="G96" s="44"/>
      <c r="I96" s="79"/>
      <c r="M96" s="78"/>
    </row>
    <row r="97" spans="7:13" s="69" customFormat="1">
      <c r="G97" s="44"/>
      <c r="I97" s="79"/>
      <c r="M97" s="78"/>
    </row>
    <row r="98" spans="7:13" s="69" customFormat="1">
      <c r="G98" s="44"/>
      <c r="I98" s="79"/>
      <c r="M98" s="78"/>
    </row>
    <row r="99" spans="7:13" s="69" customFormat="1">
      <c r="G99" s="44"/>
      <c r="I99" s="79"/>
      <c r="M99" s="78"/>
    </row>
    <row r="100" spans="7:13" s="69" customFormat="1">
      <c r="G100" s="44"/>
      <c r="I100" s="79"/>
      <c r="M100" s="78"/>
    </row>
    <row r="101" spans="7:13" s="69" customFormat="1">
      <c r="G101" s="44"/>
      <c r="I101" s="79"/>
      <c r="M101" s="78"/>
    </row>
    <row r="102" spans="7:13" s="69" customFormat="1">
      <c r="G102" s="44"/>
      <c r="I102" s="79"/>
      <c r="M102" s="78"/>
    </row>
    <row r="103" spans="7:13" s="69" customFormat="1">
      <c r="G103" s="44"/>
      <c r="I103" s="79"/>
      <c r="M103" s="78"/>
    </row>
    <row r="104" spans="7:13" s="69" customFormat="1">
      <c r="G104" s="44"/>
      <c r="I104" s="79"/>
      <c r="M104" s="78"/>
    </row>
    <row r="105" spans="7:13" s="69" customFormat="1">
      <c r="I105" s="79"/>
      <c r="M105" s="78"/>
    </row>
    <row r="106" spans="7:13" s="69" customFormat="1">
      <c r="I106" s="79"/>
      <c r="M106" s="78"/>
    </row>
    <row r="107" spans="7:13" s="69" customFormat="1">
      <c r="I107" s="79"/>
      <c r="M107" s="78"/>
    </row>
    <row r="108" spans="7:13" s="69" customFormat="1">
      <c r="G108" s="44"/>
      <c r="I108" s="79"/>
      <c r="M108" s="78"/>
    </row>
    <row r="109" spans="7:13" s="69" customFormat="1">
      <c r="G109" s="44"/>
      <c r="I109" s="79"/>
      <c r="M109" s="78"/>
    </row>
    <row r="110" spans="7:13" s="69" customFormat="1">
      <c r="G110" s="44"/>
      <c r="I110" s="79"/>
      <c r="M110" s="78"/>
    </row>
    <row r="111" spans="7:13" s="69" customFormat="1">
      <c r="G111" s="44"/>
      <c r="I111" s="79"/>
      <c r="M111" s="78"/>
    </row>
    <row r="112" spans="7:13" s="69" customFormat="1">
      <c r="G112" s="44"/>
      <c r="I112" s="79"/>
      <c r="M112" s="78"/>
    </row>
    <row r="115" spans="8:10" ht="13.2">
      <c r="H115" s="69"/>
      <c r="I115" s="79"/>
      <c r="J115" s="83"/>
    </row>
    <row r="116" spans="8:10">
      <c r="H116" s="69"/>
      <c r="I116" s="79"/>
      <c r="J116" s="84"/>
    </row>
    <row r="117" spans="8:10">
      <c r="H117" s="69"/>
      <c r="I117" s="79"/>
      <c r="J117" s="84"/>
    </row>
    <row r="123" spans="8:10">
      <c r="H123" s="69"/>
    </row>
    <row r="124" spans="8:10">
      <c r="H124" s="69"/>
    </row>
    <row r="125" spans="8:10">
      <c r="H125" s="69"/>
    </row>
  </sheetData>
  <mergeCells count="5">
    <mergeCell ref="D5:F5"/>
    <mergeCell ref="D6:F6"/>
    <mergeCell ref="C70:F70"/>
    <mergeCell ref="C71:F71"/>
    <mergeCell ref="E72:G72"/>
  </mergeCells>
  <printOptions horizontalCentered="1"/>
  <pageMargins left="0.39370078740157483" right="0.39370078740157483" top="0.39370078740157483" bottom="0.39370078740157483" header="0.39370078740157483" footer="0.39370078740157483"/>
  <pageSetup scale="74" orientation="landscape" r:id="rId1"/>
  <headerFooter alignWithMargins="0"/>
  <rowBreaks count="1" manualBreakCount="1">
    <brk id="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zoomScaleNormal="100" workbookViewId="0">
      <selection activeCell="K27" sqref="K27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 t="s">
        <v>83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1643423</v>
      </c>
      <c r="C13" s="19">
        <v>379310</v>
      </c>
      <c r="D13" s="19">
        <v>28023</v>
      </c>
      <c r="E13" s="19">
        <v>18914</v>
      </c>
      <c r="F13" s="19">
        <v>9994</v>
      </c>
      <c r="G13" s="19">
        <v>65450</v>
      </c>
      <c r="H13" s="19">
        <v>88247</v>
      </c>
      <c r="I13" s="19">
        <v>646371</v>
      </c>
      <c r="J13" s="19">
        <v>0</v>
      </c>
      <c r="K13" s="19">
        <v>80888</v>
      </c>
      <c r="L13" s="19">
        <v>9729</v>
      </c>
      <c r="M13" s="21">
        <f>SUM(B13:L13)</f>
        <v>2970349</v>
      </c>
      <c r="N13" s="2"/>
      <c r="O13" s="3"/>
      <c r="P13" s="22"/>
    </row>
    <row r="14" spans="1:16" s="23" customFormat="1">
      <c r="A14" s="24" t="s">
        <v>23</v>
      </c>
      <c r="B14" s="19">
        <v>2730290</v>
      </c>
      <c r="C14" s="19">
        <v>630164</v>
      </c>
      <c r="D14" s="19">
        <v>46555</v>
      </c>
      <c r="E14" s="19">
        <v>31423</v>
      </c>
      <c r="F14" s="19">
        <v>16603</v>
      </c>
      <c r="G14" s="19">
        <v>165670</v>
      </c>
      <c r="H14" s="19">
        <v>168246</v>
      </c>
      <c r="I14" s="19">
        <v>1041949</v>
      </c>
      <c r="J14" s="19">
        <v>55</v>
      </c>
      <c r="K14" s="19">
        <v>308224</v>
      </c>
      <c r="L14" s="19">
        <v>10012</v>
      </c>
      <c r="M14" s="21">
        <f t="shared" ref="M14:M43" si="0">SUM(B14:L14)</f>
        <v>5149191</v>
      </c>
      <c r="N14" s="15"/>
      <c r="O14" s="3"/>
      <c r="P14" s="22"/>
    </row>
    <row r="15" spans="1:16" s="23" customFormat="1">
      <c r="A15" s="24" t="s">
        <v>24</v>
      </c>
      <c r="B15" s="19">
        <v>16902181</v>
      </c>
      <c r="C15" s="19">
        <v>3901107</v>
      </c>
      <c r="D15" s="19">
        <v>288207</v>
      </c>
      <c r="E15" s="19">
        <v>194525</v>
      </c>
      <c r="F15" s="19">
        <v>102783</v>
      </c>
      <c r="G15" s="19">
        <v>165670</v>
      </c>
      <c r="H15" s="19">
        <v>723310</v>
      </c>
      <c r="I15" s="19">
        <v>1066289</v>
      </c>
      <c r="J15" s="19">
        <v>1807</v>
      </c>
      <c r="K15" s="19">
        <v>981521</v>
      </c>
      <c r="L15" s="19">
        <v>476696</v>
      </c>
      <c r="M15" s="21">
        <f t="shared" si="0"/>
        <v>24804096</v>
      </c>
      <c r="O15" s="3"/>
      <c r="P15" s="22"/>
    </row>
    <row r="16" spans="1:16" s="23" customFormat="1">
      <c r="A16" s="24" t="s">
        <v>25</v>
      </c>
      <c r="B16" s="19">
        <v>1504772</v>
      </c>
      <c r="C16" s="19">
        <v>347309</v>
      </c>
      <c r="D16" s="19">
        <v>25659</v>
      </c>
      <c r="E16" s="19">
        <v>17318</v>
      </c>
      <c r="F16" s="19">
        <v>9151</v>
      </c>
      <c r="G16" s="19">
        <v>65450</v>
      </c>
      <c r="H16" s="19">
        <v>105756</v>
      </c>
      <c r="I16" s="19">
        <v>917824</v>
      </c>
      <c r="J16" s="19">
        <v>0</v>
      </c>
      <c r="K16" s="19">
        <v>0</v>
      </c>
      <c r="L16" s="19">
        <v>1192</v>
      </c>
      <c r="M16" s="21">
        <f t="shared" si="0"/>
        <v>2994431</v>
      </c>
      <c r="N16" s="2"/>
      <c r="O16" s="3"/>
      <c r="P16" s="22"/>
    </row>
    <row r="17" spans="1:16" s="23" customFormat="1">
      <c r="A17" s="24" t="s">
        <v>26</v>
      </c>
      <c r="B17" s="19">
        <v>1179820</v>
      </c>
      <c r="C17" s="19">
        <v>272308</v>
      </c>
      <c r="D17" s="19">
        <v>20118</v>
      </c>
      <c r="E17" s="19">
        <v>13578</v>
      </c>
      <c r="F17" s="19">
        <v>7175</v>
      </c>
      <c r="G17" s="19">
        <v>65450</v>
      </c>
      <c r="H17" s="19">
        <v>77236</v>
      </c>
      <c r="I17" s="19">
        <v>757616</v>
      </c>
      <c r="J17" s="19">
        <v>0</v>
      </c>
      <c r="K17" s="19">
        <v>0</v>
      </c>
      <c r="L17" s="19">
        <v>1097</v>
      </c>
      <c r="M17" s="21">
        <f t="shared" si="0"/>
        <v>2394398</v>
      </c>
      <c r="N17" s="2"/>
      <c r="O17" s="3"/>
      <c r="P17" s="22"/>
    </row>
    <row r="18" spans="1:16" s="23" customFormat="1">
      <c r="A18" s="24" t="s">
        <v>27</v>
      </c>
      <c r="B18" s="19">
        <v>1376847</v>
      </c>
      <c r="C18" s="19">
        <v>317783</v>
      </c>
      <c r="D18" s="19">
        <v>23477</v>
      </c>
      <c r="E18" s="19">
        <v>15846</v>
      </c>
      <c r="F18" s="19">
        <v>8373</v>
      </c>
      <c r="G18" s="19">
        <v>65450</v>
      </c>
      <c r="H18" s="19">
        <v>104918</v>
      </c>
      <c r="I18" s="19">
        <v>965412</v>
      </c>
      <c r="J18" s="19">
        <v>0</v>
      </c>
      <c r="K18" s="19">
        <v>0</v>
      </c>
      <c r="L18" s="19">
        <v>0</v>
      </c>
      <c r="M18" s="21">
        <f t="shared" si="0"/>
        <v>2878106</v>
      </c>
      <c r="N18" s="2"/>
      <c r="O18" s="3"/>
      <c r="P18" s="22"/>
    </row>
    <row r="19" spans="1:16" s="23" customFormat="1">
      <c r="A19" s="24" t="s">
        <v>28</v>
      </c>
      <c r="B19" s="19">
        <v>1967253</v>
      </c>
      <c r="C19" s="19">
        <v>454051</v>
      </c>
      <c r="D19" s="19">
        <v>33544</v>
      </c>
      <c r="E19" s="19">
        <v>22641</v>
      </c>
      <c r="F19" s="19">
        <v>11963</v>
      </c>
      <c r="G19" s="19">
        <v>165670</v>
      </c>
      <c r="H19" s="19">
        <v>120919</v>
      </c>
      <c r="I19" s="19">
        <v>911148</v>
      </c>
      <c r="J19" s="19">
        <v>755</v>
      </c>
      <c r="K19" s="19">
        <v>0</v>
      </c>
      <c r="L19" s="19">
        <v>69863</v>
      </c>
      <c r="M19" s="21">
        <f t="shared" si="0"/>
        <v>3757807</v>
      </c>
      <c r="O19" s="3"/>
      <c r="P19" s="22"/>
    </row>
    <row r="20" spans="1:16" s="23" customFormat="1">
      <c r="A20" s="24" t="s">
        <v>29</v>
      </c>
      <c r="B20" s="19">
        <v>1176976</v>
      </c>
      <c r="C20" s="19">
        <v>271652</v>
      </c>
      <c r="D20" s="19">
        <v>20069</v>
      </c>
      <c r="E20" s="19">
        <v>13546</v>
      </c>
      <c r="F20" s="19">
        <v>7157</v>
      </c>
      <c r="G20" s="19">
        <v>65450</v>
      </c>
      <c r="H20" s="19">
        <v>138288</v>
      </c>
      <c r="I20" s="19">
        <v>1473234</v>
      </c>
      <c r="J20" s="19">
        <v>0</v>
      </c>
      <c r="K20" s="19">
        <v>0</v>
      </c>
      <c r="L20" s="19">
        <v>0</v>
      </c>
      <c r="M20" s="21">
        <f>SUM(B20:L20)</f>
        <v>3166372</v>
      </c>
      <c r="N20" s="2"/>
      <c r="O20" s="3"/>
      <c r="P20" s="22"/>
    </row>
    <row r="21" spans="1:16" s="23" customFormat="1">
      <c r="A21" s="24" t="s">
        <v>30</v>
      </c>
      <c r="B21" s="19">
        <v>16617986</v>
      </c>
      <c r="C21" s="19">
        <v>3835513</v>
      </c>
      <c r="D21" s="19">
        <v>283361</v>
      </c>
      <c r="E21" s="19">
        <v>191255</v>
      </c>
      <c r="F21" s="19">
        <v>101055</v>
      </c>
      <c r="G21" s="19">
        <v>165670</v>
      </c>
      <c r="H21" s="19">
        <v>654190</v>
      </c>
      <c r="I21" s="19">
        <v>1071139</v>
      </c>
      <c r="J21" s="19">
        <v>3333</v>
      </c>
      <c r="K21" s="19">
        <v>0</v>
      </c>
      <c r="L21" s="19">
        <v>633143</v>
      </c>
      <c r="M21" s="21">
        <f t="shared" si="0"/>
        <v>23556645</v>
      </c>
      <c r="N21" s="2"/>
      <c r="O21" s="3"/>
      <c r="P21" s="22"/>
    </row>
    <row r="22" spans="1:16" s="23" customFormat="1">
      <c r="A22" s="24" t="s">
        <v>31</v>
      </c>
      <c r="B22" s="19">
        <v>1029511</v>
      </c>
      <c r="C22" s="19">
        <v>237616</v>
      </c>
      <c r="D22" s="19">
        <v>17555</v>
      </c>
      <c r="E22" s="19">
        <v>11849</v>
      </c>
      <c r="F22" s="19">
        <v>6261</v>
      </c>
      <c r="G22" s="19">
        <v>65450</v>
      </c>
      <c r="H22" s="19">
        <v>126139</v>
      </c>
      <c r="I22" s="19">
        <v>1402194</v>
      </c>
      <c r="J22" s="19">
        <v>0</v>
      </c>
      <c r="K22" s="19">
        <v>0</v>
      </c>
      <c r="L22" s="19">
        <v>0</v>
      </c>
      <c r="M22" s="21">
        <f t="shared" si="0"/>
        <v>2896575</v>
      </c>
      <c r="N22" s="2"/>
      <c r="O22" s="3"/>
      <c r="P22" s="22"/>
    </row>
    <row r="23" spans="1:16" s="23" customFormat="1">
      <c r="A23" s="24" t="s">
        <v>32</v>
      </c>
      <c r="B23" s="19">
        <v>1490525</v>
      </c>
      <c r="C23" s="19">
        <v>344020</v>
      </c>
      <c r="D23" s="19">
        <v>25416</v>
      </c>
      <c r="E23" s="19">
        <v>17154</v>
      </c>
      <c r="F23" s="19">
        <v>9064</v>
      </c>
      <c r="G23" s="19">
        <v>65450</v>
      </c>
      <c r="H23" s="19">
        <v>92353</v>
      </c>
      <c r="I23" s="19">
        <v>784729</v>
      </c>
      <c r="J23" s="19">
        <v>9</v>
      </c>
      <c r="K23" s="19">
        <v>0</v>
      </c>
      <c r="L23" s="19">
        <v>4893</v>
      </c>
      <c r="M23" s="21">
        <f t="shared" si="0"/>
        <v>2833613</v>
      </c>
      <c r="N23" s="2"/>
      <c r="O23" s="3"/>
      <c r="P23" s="22"/>
    </row>
    <row r="24" spans="1:16" s="23" customFormat="1">
      <c r="A24" s="24" t="s">
        <v>33</v>
      </c>
      <c r="B24" s="19">
        <v>3661456</v>
      </c>
      <c r="C24" s="19">
        <v>845083</v>
      </c>
      <c r="D24" s="19">
        <v>62433</v>
      </c>
      <c r="E24" s="19">
        <v>42139</v>
      </c>
      <c r="F24" s="19">
        <v>22266</v>
      </c>
      <c r="G24" s="19">
        <v>165670</v>
      </c>
      <c r="H24" s="19">
        <v>213884</v>
      </c>
      <c r="I24" s="19">
        <v>1117251</v>
      </c>
      <c r="J24" s="19">
        <v>78</v>
      </c>
      <c r="K24" s="19">
        <v>888</v>
      </c>
      <c r="L24" s="19">
        <v>63948</v>
      </c>
      <c r="M24" s="21">
        <f t="shared" si="0"/>
        <v>6195096</v>
      </c>
      <c r="N24" s="2"/>
      <c r="O24" s="3"/>
      <c r="P24" s="22"/>
    </row>
    <row r="25" spans="1:16" s="23" customFormat="1">
      <c r="A25" s="24" t="s">
        <v>34</v>
      </c>
      <c r="B25" s="19">
        <v>1877797</v>
      </c>
      <c r="C25" s="19">
        <v>433404</v>
      </c>
      <c r="D25" s="19">
        <v>32019</v>
      </c>
      <c r="E25" s="19">
        <v>21611</v>
      </c>
      <c r="F25" s="19">
        <v>11419</v>
      </c>
      <c r="G25" s="19">
        <v>65450</v>
      </c>
      <c r="H25" s="19">
        <v>118305</v>
      </c>
      <c r="I25" s="19">
        <v>887134</v>
      </c>
      <c r="J25" s="19">
        <v>36</v>
      </c>
      <c r="K25" s="19">
        <v>0</v>
      </c>
      <c r="L25" s="19">
        <v>5156</v>
      </c>
      <c r="M25" s="21">
        <f t="shared" si="0"/>
        <v>3452331</v>
      </c>
      <c r="N25" s="2"/>
      <c r="O25" s="3"/>
      <c r="P25" s="22"/>
    </row>
    <row r="26" spans="1:16" s="23" customFormat="1">
      <c r="A26" s="24" t="s">
        <v>35</v>
      </c>
      <c r="B26" s="19">
        <v>1239157</v>
      </c>
      <c r="C26" s="19">
        <v>286003</v>
      </c>
      <c r="D26" s="19">
        <v>21129</v>
      </c>
      <c r="E26" s="19">
        <v>14261</v>
      </c>
      <c r="F26" s="19">
        <v>7535</v>
      </c>
      <c r="G26" s="19">
        <v>165670</v>
      </c>
      <c r="H26" s="19">
        <v>120050</v>
      </c>
      <c r="I26" s="19">
        <v>1253678</v>
      </c>
      <c r="J26" s="19">
        <v>0</v>
      </c>
      <c r="K26" s="19">
        <v>0</v>
      </c>
      <c r="L26" s="19">
        <v>6637</v>
      </c>
      <c r="M26" s="21">
        <f>SUM(B26:L26)</f>
        <v>3114120</v>
      </c>
      <c r="N26" s="2"/>
      <c r="O26" s="3"/>
      <c r="P26" s="22"/>
    </row>
    <row r="27" spans="1:16" s="23" customFormat="1">
      <c r="A27" s="24" t="s">
        <v>36</v>
      </c>
      <c r="B27" s="19">
        <v>1942750</v>
      </c>
      <c r="C27" s="19">
        <v>448396</v>
      </c>
      <c r="D27" s="19">
        <v>33127</v>
      </c>
      <c r="E27" s="19">
        <v>22359</v>
      </c>
      <c r="F27" s="19">
        <v>11814</v>
      </c>
      <c r="G27" s="19">
        <v>165670</v>
      </c>
      <c r="H27" s="19">
        <v>127549</v>
      </c>
      <c r="I27" s="19">
        <v>999359</v>
      </c>
      <c r="J27" s="19">
        <v>174</v>
      </c>
      <c r="K27" s="19">
        <v>0</v>
      </c>
      <c r="L27" s="19">
        <v>69304</v>
      </c>
      <c r="M27" s="21">
        <f t="shared" si="0"/>
        <v>3820502</v>
      </c>
      <c r="N27" s="2"/>
      <c r="O27" s="3"/>
      <c r="P27" s="22"/>
    </row>
    <row r="28" spans="1:16" s="23" customFormat="1">
      <c r="A28" s="24" t="s">
        <v>37</v>
      </c>
      <c r="B28" s="19">
        <v>2258580</v>
      </c>
      <c r="C28" s="19">
        <v>521292</v>
      </c>
      <c r="D28" s="19">
        <v>38512</v>
      </c>
      <c r="E28" s="19">
        <v>25994</v>
      </c>
      <c r="F28" s="19">
        <v>13735</v>
      </c>
      <c r="G28" s="19">
        <v>65450</v>
      </c>
      <c r="H28" s="19">
        <v>148885</v>
      </c>
      <c r="I28" s="19">
        <v>1016262</v>
      </c>
      <c r="J28" s="19">
        <v>0</v>
      </c>
      <c r="K28" s="19">
        <v>165663</v>
      </c>
      <c r="L28" s="19">
        <v>8942</v>
      </c>
      <c r="M28" s="21">
        <f t="shared" si="0"/>
        <v>4263315</v>
      </c>
      <c r="N28" s="2"/>
      <c r="O28" s="3"/>
      <c r="P28" s="22"/>
    </row>
    <row r="29" spans="1:16" s="23" customFormat="1">
      <c r="A29" s="24" t="s">
        <v>38</v>
      </c>
      <c r="B29" s="19">
        <v>1838601</v>
      </c>
      <c r="C29" s="19">
        <v>424357</v>
      </c>
      <c r="D29" s="19">
        <v>31351</v>
      </c>
      <c r="E29" s="19">
        <v>21160</v>
      </c>
      <c r="F29" s="19">
        <v>11181</v>
      </c>
      <c r="G29" s="19">
        <v>65450</v>
      </c>
      <c r="H29" s="19">
        <v>123879</v>
      </c>
      <c r="I29" s="19">
        <v>959979</v>
      </c>
      <c r="J29" s="19">
        <v>0</v>
      </c>
      <c r="K29" s="19">
        <v>17247</v>
      </c>
      <c r="L29" s="19">
        <v>3833</v>
      </c>
      <c r="M29" s="21">
        <f t="shared" si="0"/>
        <v>3497038</v>
      </c>
      <c r="N29" s="2"/>
      <c r="O29" s="3"/>
      <c r="P29" s="22"/>
    </row>
    <row r="30" spans="1:16" s="23" customFormat="1">
      <c r="A30" s="24" t="s">
        <v>39</v>
      </c>
      <c r="B30" s="19">
        <v>1416538</v>
      </c>
      <c r="C30" s="19">
        <v>326944</v>
      </c>
      <c r="D30" s="19">
        <v>24154</v>
      </c>
      <c r="E30" s="19">
        <v>16303</v>
      </c>
      <c r="F30" s="19">
        <v>8614</v>
      </c>
      <c r="G30" s="19">
        <v>65450</v>
      </c>
      <c r="H30" s="19">
        <v>157831</v>
      </c>
      <c r="I30" s="19">
        <v>1575704</v>
      </c>
      <c r="J30" s="19">
        <v>3</v>
      </c>
      <c r="K30" s="19">
        <v>27859</v>
      </c>
      <c r="L30" s="19">
        <v>4905</v>
      </c>
      <c r="M30" s="21">
        <f t="shared" si="0"/>
        <v>3624305</v>
      </c>
      <c r="N30" s="2"/>
      <c r="O30" s="3"/>
      <c r="P30" s="22"/>
    </row>
    <row r="31" spans="1:16" s="23" customFormat="1">
      <c r="A31" s="24" t="s">
        <v>40</v>
      </c>
      <c r="B31" s="19">
        <v>1926888</v>
      </c>
      <c r="C31" s="19">
        <v>444735</v>
      </c>
      <c r="D31" s="19">
        <v>32856</v>
      </c>
      <c r="E31" s="19">
        <v>22176</v>
      </c>
      <c r="F31" s="19">
        <v>11718</v>
      </c>
      <c r="G31" s="19">
        <v>65450</v>
      </c>
      <c r="H31" s="19">
        <v>157030</v>
      </c>
      <c r="I31" s="19">
        <v>1305140</v>
      </c>
      <c r="J31" s="19">
        <v>7</v>
      </c>
      <c r="K31" s="19">
        <v>0</v>
      </c>
      <c r="L31" s="19">
        <v>4507</v>
      </c>
      <c r="M31" s="21">
        <f t="shared" si="0"/>
        <v>3970507</v>
      </c>
      <c r="N31" s="2"/>
      <c r="O31" s="3"/>
      <c r="P31" s="22"/>
    </row>
    <row r="32" spans="1:16" s="23" customFormat="1">
      <c r="A32" s="24" t="s">
        <v>41</v>
      </c>
      <c r="B32" s="19">
        <v>1061448</v>
      </c>
      <c r="C32" s="19">
        <v>244987</v>
      </c>
      <c r="D32" s="19">
        <v>18099</v>
      </c>
      <c r="E32" s="19">
        <v>12216</v>
      </c>
      <c r="F32" s="19">
        <v>6455</v>
      </c>
      <c r="G32" s="19">
        <v>65450</v>
      </c>
      <c r="H32" s="19">
        <v>83371</v>
      </c>
      <c r="I32" s="19">
        <v>889012</v>
      </c>
      <c r="J32" s="19">
        <v>0</v>
      </c>
      <c r="K32" s="19">
        <v>0</v>
      </c>
      <c r="L32" s="19">
        <v>0</v>
      </c>
      <c r="M32" s="21">
        <f t="shared" si="0"/>
        <v>2381038</v>
      </c>
      <c r="N32" s="2"/>
      <c r="O32" s="3"/>
      <c r="P32" s="22"/>
    </row>
    <row r="33" spans="1:16" s="23" customFormat="1">
      <c r="A33" s="24" t="s">
        <v>42</v>
      </c>
      <c r="B33" s="19">
        <v>8605854</v>
      </c>
      <c r="C33" s="19">
        <v>1986273</v>
      </c>
      <c r="D33" s="19">
        <v>146742</v>
      </c>
      <c r="E33" s="19">
        <v>99044</v>
      </c>
      <c r="F33" s="19">
        <v>52333</v>
      </c>
      <c r="G33" s="19">
        <v>65450</v>
      </c>
      <c r="H33" s="19">
        <v>398105</v>
      </c>
      <c r="I33" s="19">
        <v>952183</v>
      </c>
      <c r="J33" s="19">
        <v>597</v>
      </c>
      <c r="K33" s="19">
        <v>772621</v>
      </c>
      <c r="L33" s="19">
        <v>143937</v>
      </c>
      <c r="M33" s="21">
        <f>SUM(B33:L33)</f>
        <v>13223139</v>
      </c>
      <c r="N33" s="2"/>
      <c r="O33" s="3"/>
      <c r="P33" s="22"/>
    </row>
    <row r="34" spans="1:16" s="23" customFormat="1">
      <c r="A34" s="24" t="s">
        <v>43</v>
      </c>
      <c r="B34" s="19">
        <v>34946961</v>
      </c>
      <c r="C34" s="19">
        <v>8065932</v>
      </c>
      <c r="D34" s="19">
        <v>595897</v>
      </c>
      <c r="E34" s="19">
        <v>402201</v>
      </c>
      <c r="F34" s="19">
        <v>212515</v>
      </c>
      <c r="G34" s="19">
        <v>165670</v>
      </c>
      <c r="H34" s="19">
        <v>1489580</v>
      </c>
      <c r="I34" s="19">
        <v>1066344</v>
      </c>
      <c r="J34" s="19">
        <v>9250</v>
      </c>
      <c r="K34" s="19">
        <v>2369942</v>
      </c>
      <c r="L34" s="19">
        <v>1733998</v>
      </c>
      <c r="M34" s="21">
        <f t="shared" si="0"/>
        <v>51058290</v>
      </c>
      <c r="N34" s="2"/>
      <c r="O34" s="3"/>
      <c r="P34" s="22"/>
    </row>
    <row r="35" spans="1:16" s="23" customFormat="1">
      <c r="A35" s="24" t="s">
        <v>44</v>
      </c>
      <c r="B35" s="19">
        <v>1172544</v>
      </c>
      <c r="C35" s="19">
        <v>270629</v>
      </c>
      <c r="D35" s="19">
        <v>19994</v>
      </c>
      <c r="E35" s="19">
        <v>13495</v>
      </c>
      <c r="F35" s="19">
        <v>7130</v>
      </c>
      <c r="G35" s="19">
        <v>165670</v>
      </c>
      <c r="H35" s="19">
        <v>144449</v>
      </c>
      <c r="I35" s="19">
        <v>1546444</v>
      </c>
      <c r="J35" s="19">
        <v>0</v>
      </c>
      <c r="K35" s="19">
        <v>0</v>
      </c>
      <c r="L35" s="19">
        <v>167</v>
      </c>
      <c r="M35" s="21">
        <f t="shared" si="0"/>
        <v>3340522</v>
      </c>
      <c r="N35" s="2"/>
      <c r="O35" s="3"/>
      <c r="P35" s="22"/>
    </row>
    <row r="36" spans="1:16" s="23" customFormat="1">
      <c r="A36" s="24" t="s">
        <v>45</v>
      </c>
      <c r="B36" s="19">
        <v>1238886</v>
      </c>
      <c r="C36" s="19">
        <v>285941</v>
      </c>
      <c r="D36" s="19">
        <v>21125</v>
      </c>
      <c r="E36" s="19">
        <v>14258</v>
      </c>
      <c r="F36" s="19">
        <v>7534</v>
      </c>
      <c r="G36" s="19">
        <v>165670</v>
      </c>
      <c r="H36" s="19">
        <v>98574</v>
      </c>
      <c r="I36" s="19">
        <v>1008195</v>
      </c>
      <c r="J36" s="19">
        <v>63</v>
      </c>
      <c r="K36" s="19">
        <v>47217</v>
      </c>
      <c r="L36" s="19">
        <v>19162</v>
      </c>
      <c r="M36" s="21">
        <f t="shared" si="0"/>
        <v>2906625</v>
      </c>
      <c r="N36" s="2"/>
      <c r="O36" s="3"/>
      <c r="P36" s="22"/>
    </row>
    <row r="37" spans="1:16" s="23" customFormat="1">
      <c r="A37" s="24" t="s">
        <v>46</v>
      </c>
      <c r="B37" s="19">
        <v>2851484</v>
      </c>
      <c r="C37" s="19">
        <v>658137</v>
      </c>
      <c r="D37" s="19">
        <v>48622</v>
      </c>
      <c r="E37" s="19">
        <v>32817</v>
      </c>
      <c r="F37" s="19">
        <v>17340</v>
      </c>
      <c r="G37" s="19">
        <v>165670</v>
      </c>
      <c r="H37" s="19">
        <v>132040</v>
      </c>
      <c r="I37" s="19">
        <v>676221</v>
      </c>
      <c r="J37" s="19">
        <v>287</v>
      </c>
      <c r="K37" s="19">
        <v>230641</v>
      </c>
      <c r="L37" s="19">
        <v>119625</v>
      </c>
      <c r="M37" s="21">
        <f t="shared" si="0"/>
        <v>4932884</v>
      </c>
      <c r="N37" s="2"/>
      <c r="O37" s="3"/>
      <c r="P37" s="22"/>
    </row>
    <row r="38" spans="1:16" s="23" customFormat="1">
      <c r="A38" s="24" t="s">
        <v>47</v>
      </c>
      <c r="B38" s="19">
        <v>1117112</v>
      </c>
      <c r="C38" s="19">
        <v>257835</v>
      </c>
      <c r="D38" s="19">
        <v>19048</v>
      </c>
      <c r="E38" s="19">
        <v>12857</v>
      </c>
      <c r="F38" s="19">
        <v>6793</v>
      </c>
      <c r="G38" s="19">
        <v>65450</v>
      </c>
      <c r="H38" s="19">
        <v>54593</v>
      </c>
      <c r="I38" s="19">
        <v>522268</v>
      </c>
      <c r="J38" s="19">
        <v>0</v>
      </c>
      <c r="K38" s="19">
        <v>0</v>
      </c>
      <c r="L38" s="19">
        <v>1377</v>
      </c>
      <c r="M38" s="21">
        <f>SUM(B38:L38)</f>
        <v>2057333</v>
      </c>
      <c r="N38" s="2"/>
      <c r="O38" s="3"/>
      <c r="P38" s="22"/>
    </row>
    <row r="39" spans="1:16" s="23" customFormat="1">
      <c r="A39" s="24" t="s">
        <v>48</v>
      </c>
      <c r="B39" s="19">
        <v>29437405</v>
      </c>
      <c r="C39" s="19">
        <v>6794299</v>
      </c>
      <c r="D39" s="19">
        <v>501950</v>
      </c>
      <c r="E39" s="19">
        <v>338792</v>
      </c>
      <c r="F39" s="19">
        <v>179010</v>
      </c>
      <c r="G39" s="19">
        <v>165670</v>
      </c>
      <c r="H39" s="19">
        <v>1162459</v>
      </c>
      <c r="I39" s="19">
        <v>1039554</v>
      </c>
      <c r="J39" s="19">
        <v>13035</v>
      </c>
      <c r="K39" s="19">
        <v>6277197</v>
      </c>
      <c r="L39" s="19">
        <v>2355343</v>
      </c>
      <c r="M39" s="21">
        <f>SUM(B39:L39)</f>
        <v>48264714</v>
      </c>
      <c r="N39" s="2"/>
      <c r="O39" s="3"/>
      <c r="P39" s="22"/>
    </row>
    <row r="40" spans="1:16" s="23" customFormat="1">
      <c r="A40" s="24" t="s">
        <v>49</v>
      </c>
      <c r="B40" s="19">
        <v>1124095</v>
      </c>
      <c r="C40" s="19">
        <v>259446</v>
      </c>
      <c r="D40" s="19">
        <v>19167</v>
      </c>
      <c r="E40" s="19">
        <v>12937</v>
      </c>
      <c r="F40" s="19">
        <v>6836</v>
      </c>
      <c r="G40" s="19">
        <v>65450</v>
      </c>
      <c r="H40" s="19">
        <v>65750</v>
      </c>
      <c r="I40" s="19">
        <v>651752</v>
      </c>
      <c r="J40" s="19">
        <v>0</v>
      </c>
      <c r="K40" s="19">
        <v>0</v>
      </c>
      <c r="L40" s="19">
        <v>2553</v>
      </c>
      <c r="M40" s="21">
        <f t="shared" si="0"/>
        <v>2207986</v>
      </c>
      <c r="N40" s="2"/>
      <c r="O40" s="3"/>
      <c r="P40" s="22"/>
    </row>
    <row r="41" spans="1:16" s="23" customFormat="1">
      <c r="A41" s="24" t="s">
        <v>50</v>
      </c>
      <c r="B41" s="19">
        <v>1779737</v>
      </c>
      <c r="C41" s="19">
        <v>410772</v>
      </c>
      <c r="D41" s="19">
        <v>30347</v>
      </c>
      <c r="E41" s="19">
        <v>20483</v>
      </c>
      <c r="F41" s="19">
        <v>10823</v>
      </c>
      <c r="G41" s="19">
        <v>65450</v>
      </c>
      <c r="H41" s="19">
        <v>138275</v>
      </c>
      <c r="I41" s="19">
        <v>1172613</v>
      </c>
      <c r="J41" s="19">
        <v>0</v>
      </c>
      <c r="K41" s="19">
        <v>0</v>
      </c>
      <c r="L41" s="19">
        <v>5574</v>
      </c>
      <c r="M41" s="21">
        <f t="shared" si="0"/>
        <v>3634074</v>
      </c>
      <c r="O41" s="3"/>
      <c r="P41" s="22"/>
    </row>
    <row r="42" spans="1:16" s="23" customFormat="1">
      <c r="A42" s="24" t="s">
        <v>51</v>
      </c>
      <c r="B42" s="19">
        <v>1743982</v>
      </c>
      <c r="C42" s="19">
        <v>402520</v>
      </c>
      <c r="D42" s="19">
        <v>29737</v>
      </c>
      <c r="E42" s="19">
        <v>20071</v>
      </c>
      <c r="F42" s="19">
        <v>10605</v>
      </c>
      <c r="G42" s="19">
        <v>65450</v>
      </c>
      <c r="H42" s="19">
        <v>198067</v>
      </c>
      <c r="I42" s="19">
        <v>1862783</v>
      </c>
      <c r="J42" s="19">
        <v>0</v>
      </c>
      <c r="K42" s="19">
        <v>0</v>
      </c>
      <c r="L42" s="19">
        <v>8136</v>
      </c>
      <c r="M42" s="21">
        <f t="shared" si="0"/>
        <v>4341351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1012630</v>
      </c>
      <c r="C43" s="19">
        <v>233720</v>
      </c>
      <c r="D43" s="19">
        <v>17267</v>
      </c>
      <c r="E43" s="19">
        <v>11654</v>
      </c>
      <c r="F43" s="19">
        <v>6158</v>
      </c>
      <c r="G43" s="19">
        <v>65450</v>
      </c>
      <c r="H43" s="19">
        <v>54109</v>
      </c>
      <c r="I43" s="19">
        <v>574269</v>
      </c>
      <c r="J43" s="19">
        <v>0</v>
      </c>
      <c r="K43" s="19">
        <v>0</v>
      </c>
      <c r="L43" s="19">
        <v>0</v>
      </c>
      <c r="M43" s="21">
        <f t="shared" si="0"/>
        <v>1975257</v>
      </c>
      <c r="N43" s="2"/>
      <c r="O43" s="3"/>
      <c r="P43" s="22"/>
    </row>
    <row r="44" spans="1:16" s="23" customFormat="1">
      <c r="A44" s="24" t="s">
        <v>53</v>
      </c>
      <c r="B44" s="19">
        <v>47730346</v>
      </c>
      <c r="C44" s="19">
        <v>11016404</v>
      </c>
      <c r="D44" s="19">
        <v>813872</v>
      </c>
      <c r="E44" s="19">
        <v>549323</v>
      </c>
      <c r="F44" s="19">
        <v>290251</v>
      </c>
      <c r="G44" s="19">
        <v>165667</v>
      </c>
      <c r="H44" s="19">
        <v>1826480</v>
      </c>
      <c r="I44" s="19">
        <v>1053921</v>
      </c>
      <c r="J44" s="19">
        <v>7732</v>
      </c>
      <c r="K44" s="19">
        <v>3858963</v>
      </c>
      <c r="L44" s="19">
        <v>3072064</v>
      </c>
      <c r="M44" s="21">
        <f>SUM(B44:L44)</f>
        <v>70385023</v>
      </c>
      <c r="O44" s="3"/>
      <c r="P44" s="22"/>
    </row>
    <row r="45" spans="1:16" s="23" customFormat="1">
      <c r="A45" s="24" t="s">
        <v>54</v>
      </c>
      <c r="B45" s="19">
        <v>9585276</v>
      </c>
      <c r="C45" s="19">
        <v>2212329</v>
      </c>
      <c r="D45" s="19">
        <v>163443</v>
      </c>
      <c r="E45" s="19">
        <v>110316</v>
      </c>
      <c r="F45" s="19">
        <v>58289</v>
      </c>
      <c r="G45" s="19">
        <v>165670</v>
      </c>
      <c r="H45" s="19">
        <v>422058</v>
      </c>
      <c r="I45" s="19">
        <v>942199</v>
      </c>
      <c r="J45" s="19">
        <v>111</v>
      </c>
      <c r="K45" s="19">
        <v>1218392</v>
      </c>
      <c r="L45" s="19">
        <v>419178</v>
      </c>
      <c r="M45" s="21">
        <f>SUM(B45:L45)</f>
        <v>15297261</v>
      </c>
      <c r="N45" s="2"/>
      <c r="O45" s="3"/>
      <c r="P45" s="22"/>
    </row>
    <row r="46" spans="1:16" s="23" customFormat="1">
      <c r="A46" s="24" t="s">
        <v>55</v>
      </c>
      <c r="B46" s="19">
        <v>1441674</v>
      </c>
      <c r="C46" s="19">
        <v>332745</v>
      </c>
      <c r="D46" s="19">
        <v>24583</v>
      </c>
      <c r="E46" s="19">
        <v>16592</v>
      </c>
      <c r="F46" s="19">
        <v>8767</v>
      </c>
      <c r="G46" s="19">
        <v>65450</v>
      </c>
      <c r="H46" s="19">
        <v>109280</v>
      </c>
      <c r="I46" s="19">
        <v>995398</v>
      </c>
      <c r="J46" s="19">
        <v>0</v>
      </c>
      <c r="K46" s="19">
        <v>0</v>
      </c>
      <c r="L46" s="19">
        <v>0</v>
      </c>
      <c r="M46" s="21">
        <f t="shared" ref="M46:M55" si="1">SUM(B46:L46)</f>
        <v>2994489</v>
      </c>
      <c r="N46" s="2"/>
      <c r="O46" s="3"/>
      <c r="P46" s="22"/>
    </row>
    <row r="47" spans="1:16" s="23" customFormat="1">
      <c r="A47" s="24" t="s">
        <v>56</v>
      </c>
      <c r="B47" s="19">
        <v>4456816</v>
      </c>
      <c r="C47" s="19">
        <v>1028654</v>
      </c>
      <c r="D47" s="19">
        <v>75995</v>
      </c>
      <c r="E47" s="19">
        <v>51293</v>
      </c>
      <c r="F47" s="19">
        <v>27102</v>
      </c>
      <c r="G47" s="19">
        <v>165670</v>
      </c>
      <c r="H47" s="19">
        <v>252290</v>
      </c>
      <c r="I47" s="19">
        <v>1181885</v>
      </c>
      <c r="J47" s="19">
        <v>74</v>
      </c>
      <c r="K47" s="19">
        <v>0</v>
      </c>
      <c r="L47" s="19">
        <v>47568</v>
      </c>
      <c r="M47" s="21">
        <f t="shared" si="1"/>
        <v>7287347</v>
      </c>
      <c r="N47" s="2"/>
      <c r="O47" s="3"/>
      <c r="P47" s="22"/>
    </row>
    <row r="48" spans="1:16" s="23" customFormat="1">
      <c r="A48" s="24" t="s">
        <v>57</v>
      </c>
      <c r="B48" s="19">
        <v>972483</v>
      </c>
      <c r="C48" s="19">
        <v>224466</v>
      </c>
      <c r="D48" s="19">
        <v>16583</v>
      </c>
      <c r="E48" s="19">
        <v>11193</v>
      </c>
      <c r="F48" s="19">
        <v>5914</v>
      </c>
      <c r="G48" s="19">
        <v>65450</v>
      </c>
      <c r="H48" s="19">
        <v>160821</v>
      </c>
      <c r="I48" s="19">
        <v>1832310</v>
      </c>
      <c r="J48" s="19">
        <v>0</v>
      </c>
      <c r="K48" s="19">
        <v>0</v>
      </c>
      <c r="L48" s="19">
        <v>0</v>
      </c>
      <c r="M48" s="21">
        <f t="shared" si="1"/>
        <v>3289220</v>
      </c>
      <c r="N48" s="2"/>
      <c r="O48" s="3"/>
      <c r="P48" s="22"/>
    </row>
    <row r="49" spans="1:16" s="23" customFormat="1">
      <c r="A49" s="24" t="s">
        <v>58</v>
      </c>
      <c r="B49" s="19">
        <v>2508240</v>
      </c>
      <c r="C49" s="19">
        <v>578913</v>
      </c>
      <c r="D49" s="19">
        <v>42769</v>
      </c>
      <c r="E49" s="19">
        <v>28867</v>
      </c>
      <c r="F49" s="19">
        <v>15253</v>
      </c>
      <c r="G49" s="19">
        <v>65450</v>
      </c>
      <c r="H49" s="19">
        <v>158228</v>
      </c>
      <c r="I49" s="19">
        <v>1042999</v>
      </c>
      <c r="J49" s="19">
        <v>20</v>
      </c>
      <c r="K49" s="19">
        <v>0</v>
      </c>
      <c r="L49" s="19">
        <v>17097</v>
      </c>
      <c r="M49" s="21">
        <f t="shared" si="1"/>
        <v>4457836</v>
      </c>
      <c r="N49" s="2"/>
      <c r="O49" s="3"/>
      <c r="P49" s="22"/>
    </row>
    <row r="50" spans="1:16" s="23" customFormat="1">
      <c r="A50" s="24" t="s">
        <v>59</v>
      </c>
      <c r="B50" s="19">
        <v>24864764</v>
      </c>
      <c r="C50" s="19">
        <v>5738911</v>
      </c>
      <c r="D50" s="19">
        <v>423980</v>
      </c>
      <c r="E50" s="19">
        <v>286166</v>
      </c>
      <c r="F50" s="19">
        <v>151203</v>
      </c>
      <c r="G50" s="19">
        <v>65450</v>
      </c>
      <c r="H50" s="19">
        <v>935876</v>
      </c>
      <c r="I50" s="19">
        <v>1059805</v>
      </c>
      <c r="J50" s="19">
        <v>4052</v>
      </c>
      <c r="K50" s="19">
        <v>95096</v>
      </c>
      <c r="L50" s="19">
        <v>2608828</v>
      </c>
      <c r="M50" s="21">
        <f t="shared" si="1"/>
        <v>36234131</v>
      </c>
      <c r="N50" s="2"/>
      <c r="O50" s="3"/>
      <c r="P50" s="22"/>
    </row>
    <row r="51" spans="1:16" s="23" customFormat="1">
      <c r="A51" s="24" t="s">
        <v>60</v>
      </c>
      <c r="B51" s="19">
        <v>2672215</v>
      </c>
      <c r="C51" s="19">
        <v>616760</v>
      </c>
      <c r="D51" s="19">
        <v>45565</v>
      </c>
      <c r="E51" s="19">
        <v>30754</v>
      </c>
      <c r="F51" s="19">
        <v>16250</v>
      </c>
      <c r="G51" s="19">
        <v>65450</v>
      </c>
      <c r="H51" s="19">
        <v>226780</v>
      </c>
      <c r="I51" s="19">
        <v>1708875</v>
      </c>
      <c r="J51" s="19">
        <v>0</v>
      </c>
      <c r="K51" s="19">
        <v>0</v>
      </c>
      <c r="L51" s="19">
        <v>8954</v>
      </c>
      <c r="M51" s="21">
        <f t="shared" si="1"/>
        <v>5391603</v>
      </c>
      <c r="O51" s="3"/>
      <c r="P51" s="22"/>
    </row>
    <row r="52" spans="1:16" s="23" customFormat="1">
      <c r="A52" s="24" t="s">
        <v>61</v>
      </c>
      <c r="B52" s="19">
        <v>5242386</v>
      </c>
      <c r="C52" s="19">
        <v>1209969</v>
      </c>
      <c r="D52" s="19">
        <v>89390</v>
      </c>
      <c r="E52" s="19">
        <v>60334</v>
      </c>
      <c r="F52" s="19">
        <v>31879</v>
      </c>
      <c r="G52" s="19">
        <v>165670</v>
      </c>
      <c r="H52" s="19">
        <v>266255</v>
      </c>
      <c r="I52" s="19">
        <v>1088226</v>
      </c>
      <c r="J52" s="19">
        <v>159</v>
      </c>
      <c r="K52" s="19">
        <v>0</v>
      </c>
      <c r="L52" s="19">
        <v>269417</v>
      </c>
      <c r="M52" s="21">
        <f t="shared" si="1"/>
        <v>8423685</v>
      </c>
      <c r="N52" s="2"/>
      <c r="O52" s="3"/>
      <c r="P52" s="22"/>
    </row>
    <row r="53" spans="1:16" s="26" customFormat="1">
      <c r="A53" s="25" t="s">
        <v>62</v>
      </c>
      <c r="B53" s="19">
        <v>26364031</v>
      </c>
      <c r="C53" s="19">
        <v>6084949</v>
      </c>
      <c r="D53" s="19">
        <v>449545</v>
      </c>
      <c r="E53" s="19">
        <v>303421</v>
      </c>
      <c r="F53" s="19">
        <v>160321</v>
      </c>
      <c r="G53" s="19">
        <v>65450</v>
      </c>
      <c r="H53" s="19">
        <v>1023673</v>
      </c>
      <c r="I53" s="19">
        <v>1093375</v>
      </c>
      <c r="J53" s="19">
        <v>5527</v>
      </c>
      <c r="K53" s="19">
        <v>3231389</v>
      </c>
      <c r="L53" s="19">
        <v>2385568</v>
      </c>
      <c r="M53" s="21">
        <f t="shared" si="1"/>
        <v>41167249</v>
      </c>
      <c r="O53" s="3"/>
      <c r="P53" s="22"/>
    </row>
    <row r="54" spans="1:16" s="23" customFormat="1">
      <c r="A54" s="24" t="s">
        <v>63</v>
      </c>
      <c r="B54" s="19">
        <v>1294222</v>
      </c>
      <c r="C54" s="19">
        <v>298713</v>
      </c>
      <c r="D54" s="19">
        <v>22068</v>
      </c>
      <c r="E54" s="19">
        <v>14895</v>
      </c>
      <c r="F54" s="19">
        <v>7870</v>
      </c>
      <c r="G54" s="19">
        <v>65450</v>
      </c>
      <c r="H54" s="19">
        <v>116312</v>
      </c>
      <c r="I54" s="19">
        <v>1156597</v>
      </c>
      <c r="J54" s="19">
        <v>8</v>
      </c>
      <c r="K54" s="19">
        <v>0</v>
      </c>
      <c r="L54" s="19">
        <v>6288</v>
      </c>
      <c r="M54" s="21">
        <f t="shared" si="1"/>
        <v>2982423</v>
      </c>
      <c r="N54" s="2"/>
      <c r="O54" s="3"/>
      <c r="P54" s="22"/>
    </row>
    <row r="55" spans="1:16" s="23" customFormat="1">
      <c r="A55" s="24" t="s">
        <v>64</v>
      </c>
      <c r="B55" s="19">
        <v>2453898</v>
      </c>
      <c r="C55" s="19">
        <v>566369</v>
      </c>
      <c r="D55" s="19">
        <v>41842</v>
      </c>
      <c r="E55" s="19">
        <v>28241</v>
      </c>
      <c r="F55" s="19">
        <v>14922</v>
      </c>
      <c r="G55" s="19">
        <v>65450</v>
      </c>
      <c r="H55" s="19">
        <v>120951</v>
      </c>
      <c r="I55" s="19">
        <v>663115</v>
      </c>
      <c r="J55" s="19">
        <v>267</v>
      </c>
      <c r="K55" s="19">
        <v>1660</v>
      </c>
      <c r="L55" s="19">
        <v>25809</v>
      </c>
      <c r="M55" s="21">
        <f t="shared" si="1"/>
        <v>3982524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279459840</v>
      </c>
      <c r="C56" s="28">
        <f t="shared" ref="C56:I56" si="2">SUM(C13:C55)</f>
        <v>64500720</v>
      </c>
      <c r="D56" s="28">
        <f t="shared" si="2"/>
        <v>4765195</v>
      </c>
      <c r="E56" s="28">
        <f t="shared" si="2"/>
        <v>3216272</v>
      </c>
      <c r="F56" s="28">
        <f t="shared" si="2"/>
        <v>1699414</v>
      </c>
      <c r="G56" s="28">
        <f t="shared" si="2"/>
        <v>4417867</v>
      </c>
      <c r="H56" s="28">
        <f>SUM(H13:H55)</f>
        <v>13205391</v>
      </c>
      <c r="I56" s="28">
        <f t="shared" si="2"/>
        <v>45932755</v>
      </c>
      <c r="J56" s="28">
        <f>SUM(J13:J55)</f>
        <v>47439</v>
      </c>
      <c r="K56" s="28">
        <f>SUM(K13:K55)</f>
        <v>19685408</v>
      </c>
      <c r="L56" s="28">
        <f>SUM(L13:L55)</f>
        <v>14624500</v>
      </c>
      <c r="M56" s="29">
        <f>SUM(M13:M55)</f>
        <v>451554801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66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1</v>
      </c>
      <c r="D70" s="182"/>
      <c r="E70" s="182"/>
      <c r="F70" s="182"/>
      <c r="G70" s="182"/>
      <c r="H70" s="182"/>
      <c r="I70" s="182"/>
      <c r="O70" s="3"/>
    </row>
    <row r="71" spans="2:15" s="23" customFormat="1" ht="12.75" customHeight="1">
      <c r="C71" s="182" t="s">
        <v>83</v>
      </c>
      <c r="D71" s="182"/>
      <c r="E71" s="182"/>
      <c r="F71" s="182"/>
      <c r="G71" s="182"/>
      <c r="H71" s="182"/>
      <c r="I71" s="182"/>
      <c r="O71" s="3"/>
    </row>
    <row r="72" spans="2:15" s="23" customFormat="1" ht="12">
      <c r="F72" s="35"/>
      <c r="G72" s="32" t="s">
        <v>67</v>
      </c>
      <c r="H72" s="36"/>
      <c r="I72" s="32" t="s">
        <v>68</v>
      </c>
      <c r="O72" s="3"/>
    </row>
    <row r="73" spans="2:15" s="23" customFormat="1">
      <c r="O73" s="3"/>
    </row>
    <row r="74" spans="2:15" s="23" customFormat="1" ht="12">
      <c r="C74" s="37" t="s">
        <v>9</v>
      </c>
      <c r="D74" s="38"/>
      <c r="F74" s="39"/>
      <c r="G74" s="30">
        <v>1397299197</v>
      </c>
      <c r="H74" s="32" t="s">
        <v>69</v>
      </c>
      <c r="I74" s="30">
        <v>279459840</v>
      </c>
      <c r="O74" s="3"/>
    </row>
    <row r="75" spans="2:15" s="23" customFormat="1" ht="12">
      <c r="C75" s="37"/>
      <c r="D75" s="38"/>
      <c r="F75" s="39"/>
      <c r="G75" s="30"/>
      <c r="H75" s="35"/>
      <c r="I75" s="30"/>
      <c r="O75" s="3"/>
    </row>
    <row r="76" spans="2:15" s="23" customFormat="1" ht="12">
      <c r="C76" s="35" t="s">
        <v>70</v>
      </c>
      <c r="D76" s="35"/>
      <c r="G76" s="30">
        <v>64500719</v>
      </c>
      <c r="H76" s="32" t="s">
        <v>71</v>
      </c>
      <c r="I76" s="30">
        <v>64500720</v>
      </c>
      <c r="O76" s="3"/>
    </row>
    <row r="77" spans="2:15" s="23" customFormat="1" ht="12">
      <c r="C77" s="35"/>
      <c r="D77" s="35"/>
      <c r="G77" s="30"/>
      <c r="H77" s="32"/>
      <c r="I77" s="30"/>
      <c r="O77" s="3"/>
    </row>
    <row r="78" spans="2:15" s="23" customFormat="1" ht="12">
      <c r="C78" s="35" t="s">
        <v>72</v>
      </c>
      <c r="D78" s="35"/>
      <c r="G78" s="30">
        <v>23825977</v>
      </c>
      <c r="H78" s="32" t="s">
        <v>69</v>
      </c>
      <c r="I78" s="30">
        <v>4765195</v>
      </c>
      <c r="O78" s="3"/>
    </row>
    <row r="79" spans="2:15" s="23" customFormat="1" ht="12">
      <c r="C79" s="35"/>
      <c r="D79" s="35"/>
      <c r="G79" s="30"/>
      <c r="H79" s="32"/>
      <c r="I79" s="30"/>
      <c r="O79" s="3"/>
    </row>
    <row r="80" spans="2:15" s="23" customFormat="1" ht="12">
      <c r="C80" s="35" t="s">
        <v>73</v>
      </c>
      <c r="G80" s="30">
        <v>16081362</v>
      </c>
      <c r="H80" s="32" t="s">
        <v>69</v>
      </c>
      <c r="I80" s="30">
        <v>3216272</v>
      </c>
      <c r="O80" s="3"/>
    </row>
    <row r="81" spans="3:15" s="23" customFormat="1" ht="12">
      <c r="C81" s="35"/>
      <c r="G81" s="30"/>
      <c r="H81" s="32"/>
      <c r="I81" s="30"/>
      <c r="O81" s="3"/>
    </row>
    <row r="82" spans="3:15" s="23" customFormat="1" ht="12">
      <c r="C82" s="35" t="s">
        <v>74</v>
      </c>
      <c r="D82" s="35"/>
      <c r="G82" s="30">
        <v>8497070</v>
      </c>
      <c r="H82" s="32" t="s">
        <v>69</v>
      </c>
      <c r="I82" s="30">
        <v>1699414</v>
      </c>
      <c r="O82" s="3"/>
    </row>
    <row r="83" spans="3:15" s="23" customFormat="1" ht="12">
      <c r="C83" s="35"/>
      <c r="D83" s="35"/>
      <c r="G83" s="30"/>
      <c r="H83" s="32"/>
      <c r="I83" s="30"/>
      <c r="O83" s="3"/>
    </row>
    <row r="84" spans="3:15" s="23" customFormat="1" ht="12">
      <c r="C84" s="35" t="s">
        <v>75</v>
      </c>
      <c r="D84" s="35"/>
      <c r="F84" s="35"/>
      <c r="G84" s="30">
        <v>22089336</v>
      </c>
      <c r="H84" s="32" t="s">
        <v>69</v>
      </c>
      <c r="I84" s="30">
        <v>4417867</v>
      </c>
      <c r="O84" s="3"/>
    </row>
    <row r="85" spans="3:15" s="23" customFormat="1" ht="12">
      <c r="C85" s="35"/>
      <c r="D85" s="35"/>
      <c r="F85" s="35"/>
      <c r="G85" s="30"/>
      <c r="H85" s="32"/>
      <c r="I85" s="30"/>
      <c r="O85" s="3"/>
    </row>
    <row r="86" spans="3:15" s="23" customFormat="1" ht="12">
      <c r="C86" s="35" t="s">
        <v>76</v>
      </c>
      <c r="G86" s="30">
        <v>66026956</v>
      </c>
      <c r="H86" s="32" t="s">
        <v>69</v>
      </c>
      <c r="I86" s="30">
        <v>13205391</v>
      </c>
      <c r="O86" s="3"/>
    </row>
    <row r="87" spans="3:15" s="23" customFormat="1" ht="12">
      <c r="C87" s="35"/>
      <c r="G87" s="30"/>
      <c r="H87" s="32"/>
      <c r="I87" s="30"/>
      <c r="O87" s="3"/>
    </row>
    <row r="88" spans="3:15" s="23" customFormat="1" ht="12">
      <c r="C88" s="35" t="s">
        <v>77</v>
      </c>
      <c r="D88" s="35"/>
      <c r="G88" s="30">
        <v>229663775</v>
      </c>
      <c r="H88" s="32" t="s">
        <v>69</v>
      </c>
      <c r="I88" s="30">
        <v>45932755</v>
      </c>
      <c r="O88" s="3"/>
    </row>
    <row r="89" spans="3:15" s="23" customFormat="1" ht="12">
      <c r="C89" s="35"/>
      <c r="D89" s="35"/>
      <c r="G89" s="30"/>
      <c r="H89" s="32"/>
      <c r="I89" s="30"/>
      <c r="O89" s="3"/>
    </row>
    <row r="90" spans="3:15" s="23" customFormat="1" ht="12">
      <c r="C90" s="35" t="s">
        <v>78</v>
      </c>
      <c r="G90" s="30">
        <v>237195</v>
      </c>
      <c r="H90" s="32" t="s">
        <v>69</v>
      </c>
      <c r="I90" s="30">
        <v>47439</v>
      </c>
      <c r="O90" s="3"/>
    </row>
    <row r="91" spans="3:15" s="23" customFormat="1" ht="12">
      <c r="C91" s="35"/>
      <c r="G91" s="30"/>
      <c r="H91" s="32"/>
      <c r="I91" s="30"/>
      <c r="O91" s="3"/>
    </row>
    <row r="92" spans="3:15" s="23" customFormat="1" ht="12">
      <c r="C92" s="35" t="s">
        <v>79</v>
      </c>
      <c r="G92" s="30">
        <v>19685408</v>
      </c>
      <c r="H92" s="32" t="s">
        <v>71</v>
      </c>
      <c r="I92" s="30">
        <v>19685408</v>
      </c>
      <c r="K92" s="30"/>
      <c r="O92" s="3"/>
    </row>
    <row r="93" spans="3:15" s="23" customFormat="1" ht="12">
      <c r="C93" s="35"/>
      <c r="G93" s="30"/>
      <c r="H93" s="32"/>
      <c r="I93" s="30"/>
      <c r="O93" s="3"/>
    </row>
    <row r="94" spans="3:15" s="23" customFormat="1" ht="12">
      <c r="C94" s="35" t="s">
        <v>80</v>
      </c>
      <c r="G94" s="40">
        <v>39525676</v>
      </c>
      <c r="H94" s="32" t="s">
        <v>81</v>
      </c>
      <c r="I94" s="40">
        <v>14624500</v>
      </c>
      <c r="O94" s="3"/>
    </row>
    <row r="95" spans="3:15" s="23" customFormat="1" ht="12">
      <c r="C95" s="35"/>
      <c r="G95" s="30"/>
      <c r="H95" s="35"/>
      <c r="I95" s="30"/>
      <c r="O95" s="3"/>
    </row>
    <row r="96" spans="3:15" s="23" customFormat="1" ht="12.6" thickBot="1">
      <c r="E96" s="35" t="s">
        <v>19</v>
      </c>
      <c r="F96" s="39"/>
      <c r="G96" s="41">
        <f>SUM(G74:G94)</f>
        <v>1887432671</v>
      </c>
      <c r="I96" s="41">
        <f>SUM(I74:I94)</f>
        <v>451554801</v>
      </c>
      <c r="O96" s="3"/>
    </row>
    <row r="97" spans="9:15" s="23" customFormat="1" ht="12" thickTop="1">
      <c r="O97" s="3"/>
    </row>
    <row r="98" spans="9:15" s="23" customFormat="1">
      <c r="I98" s="3"/>
      <c r="O98" s="3"/>
    </row>
    <row r="99" spans="9:15" s="23" customFormat="1" ht="12">
      <c r="I99" s="30"/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I122" s="2"/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29" spans="9:15" s="23" customFormat="1">
      <c r="I129" s="2"/>
      <c r="O129" s="3"/>
    </row>
    <row r="133" spans="9:15" ht="13.2">
      <c r="J133" s="23"/>
      <c r="K133" s="23"/>
      <c r="L133" s="23"/>
      <c r="M133" s="42"/>
    </row>
    <row r="134" spans="9:15">
      <c r="J134" s="23"/>
      <c r="K134" s="23"/>
      <c r="L134" s="23"/>
      <c r="M134" s="43"/>
    </row>
    <row r="135" spans="9:15">
      <c r="J135" s="23"/>
      <c r="K135" s="23"/>
      <c r="L135" s="23"/>
      <c r="M135" s="43"/>
    </row>
  </sheetData>
  <mergeCells count="6">
    <mergeCell ref="C71:I71"/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4"/>
  <sheetViews>
    <sheetView topLeftCell="A22" zoomScaleNormal="100" workbookViewId="0">
      <selection activeCell="E49" sqref="E49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84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85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1878795</v>
      </c>
      <c r="C13" s="19">
        <v>422465</v>
      </c>
      <c r="D13" s="19">
        <v>40653</v>
      </c>
      <c r="E13" s="19">
        <v>23410</v>
      </c>
      <c r="F13" s="19">
        <v>9994</v>
      </c>
      <c r="G13" s="19">
        <v>64405</v>
      </c>
      <c r="H13" s="19">
        <v>98870</v>
      </c>
      <c r="I13" s="19">
        <v>128770</v>
      </c>
      <c r="J13" s="19">
        <v>0</v>
      </c>
      <c r="K13" s="20">
        <v>267614</v>
      </c>
      <c r="L13" s="20">
        <v>5458</v>
      </c>
      <c r="M13" s="21">
        <f>SUM(B13:L13)</f>
        <v>2940434</v>
      </c>
      <c r="N13" s="2"/>
      <c r="O13" s="3"/>
      <c r="P13" s="22"/>
    </row>
    <row r="14" spans="1:16" s="23" customFormat="1">
      <c r="A14" s="24" t="s">
        <v>23</v>
      </c>
      <c r="B14" s="19">
        <v>3121327</v>
      </c>
      <c r="C14" s="19">
        <v>701859</v>
      </c>
      <c r="D14" s="19">
        <v>67538</v>
      </c>
      <c r="E14" s="19">
        <v>38892</v>
      </c>
      <c r="F14" s="19">
        <v>16603</v>
      </c>
      <c r="G14" s="19">
        <v>163025</v>
      </c>
      <c r="H14" s="19">
        <v>188500</v>
      </c>
      <c r="I14" s="19">
        <v>207577</v>
      </c>
      <c r="J14" s="19">
        <v>118</v>
      </c>
      <c r="K14" s="20">
        <v>283940</v>
      </c>
      <c r="L14" s="20">
        <v>24642</v>
      </c>
      <c r="M14" s="21">
        <f t="shared" ref="M14:M45" si="0">SUM(B14:L14)</f>
        <v>4814021</v>
      </c>
      <c r="N14" s="15"/>
      <c r="O14" s="3"/>
      <c r="P14" s="22"/>
    </row>
    <row r="15" spans="1:16" s="23" customFormat="1">
      <c r="A15" s="24" t="s">
        <v>24</v>
      </c>
      <c r="B15" s="19">
        <v>19322943</v>
      </c>
      <c r="C15" s="19">
        <v>4344940</v>
      </c>
      <c r="D15" s="19">
        <v>418102</v>
      </c>
      <c r="E15" s="19">
        <v>240763</v>
      </c>
      <c r="F15" s="19">
        <v>102783</v>
      </c>
      <c r="G15" s="19">
        <v>163025</v>
      </c>
      <c r="H15" s="19">
        <v>810383</v>
      </c>
      <c r="I15" s="19">
        <v>212426</v>
      </c>
      <c r="J15" s="19">
        <v>890</v>
      </c>
      <c r="K15" s="20">
        <v>6324328</v>
      </c>
      <c r="L15" s="20">
        <v>444740</v>
      </c>
      <c r="M15" s="21">
        <f t="shared" si="0"/>
        <v>32385323</v>
      </c>
      <c r="O15" s="3"/>
      <c r="P15" s="22"/>
    </row>
    <row r="16" spans="1:16" s="23" customFormat="1">
      <c r="A16" s="24" t="s">
        <v>25</v>
      </c>
      <c r="B16" s="19">
        <v>1720289</v>
      </c>
      <c r="C16" s="19">
        <v>386822</v>
      </c>
      <c r="D16" s="19">
        <v>37222</v>
      </c>
      <c r="E16" s="19">
        <v>21435</v>
      </c>
      <c r="F16" s="19">
        <v>9151</v>
      </c>
      <c r="G16" s="19">
        <v>64405</v>
      </c>
      <c r="H16" s="19">
        <v>118487</v>
      </c>
      <c r="I16" s="19">
        <v>182849</v>
      </c>
      <c r="J16" s="19">
        <v>1</v>
      </c>
      <c r="K16" s="20">
        <v>0</v>
      </c>
      <c r="L16" s="20">
        <v>1137</v>
      </c>
      <c r="M16" s="21">
        <f t="shared" si="0"/>
        <v>2541798</v>
      </c>
      <c r="N16" s="2"/>
      <c r="O16" s="3"/>
      <c r="P16" s="22"/>
    </row>
    <row r="17" spans="1:16" s="23" customFormat="1">
      <c r="A17" s="24" t="s">
        <v>26</v>
      </c>
      <c r="B17" s="19">
        <v>1348796</v>
      </c>
      <c r="C17" s="19">
        <v>303289</v>
      </c>
      <c r="D17" s="19">
        <v>29185</v>
      </c>
      <c r="E17" s="19">
        <v>16806</v>
      </c>
      <c r="F17" s="19">
        <v>7174</v>
      </c>
      <c r="G17" s="19">
        <v>64405</v>
      </c>
      <c r="H17" s="19">
        <v>86534</v>
      </c>
      <c r="I17" s="19">
        <v>150932</v>
      </c>
      <c r="J17" s="19">
        <v>0</v>
      </c>
      <c r="K17" s="20">
        <v>0</v>
      </c>
      <c r="L17" s="20">
        <v>5549</v>
      </c>
      <c r="M17" s="21">
        <f t="shared" si="0"/>
        <v>2012670</v>
      </c>
      <c r="N17" s="2"/>
      <c r="O17" s="3"/>
      <c r="P17" s="22"/>
    </row>
    <row r="18" spans="1:16" s="23" customFormat="1">
      <c r="A18" s="24" t="s">
        <v>27</v>
      </c>
      <c r="B18" s="19">
        <v>1574042</v>
      </c>
      <c r="C18" s="19">
        <v>353937</v>
      </c>
      <c r="D18" s="19">
        <v>34059</v>
      </c>
      <c r="E18" s="19">
        <v>19612</v>
      </c>
      <c r="F18" s="19">
        <v>8373</v>
      </c>
      <c r="G18" s="19">
        <v>64405</v>
      </c>
      <c r="H18" s="19">
        <v>117548</v>
      </c>
      <c r="I18" s="19">
        <v>192329</v>
      </c>
      <c r="J18" s="19">
        <v>0</v>
      </c>
      <c r="K18" s="20">
        <v>0</v>
      </c>
      <c r="L18" s="20">
        <v>0</v>
      </c>
      <c r="M18" s="21">
        <f t="shared" si="0"/>
        <v>2364305</v>
      </c>
      <c r="N18" s="2"/>
      <c r="O18" s="3"/>
      <c r="P18" s="22"/>
    </row>
    <row r="19" spans="1:16" s="23" customFormat="1">
      <c r="A19" s="24" t="s">
        <v>28</v>
      </c>
      <c r="B19" s="19">
        <v>2249007</v>
      </c>
      <c r="C19" s="19">
        <v>505710</v>
      </c>
      <c r="D19" s="19">
        <v>48663</v>
      </c>
      <c r="E19" s="19">
        <v>28022</v>
      </c>
      <c r="F19" s="19">
        <v>11963</v>
      </c>
      <c r="G19" s="19">
        <v>163025</v>
      </c>
      <c r="H19" s="19">
        <v>135475</v>
      </c>
      <c r="I19" s="19">
        <v>181519</v>
      </c>
      <c r="J19" s="19">
        <v>301</v>
      </c>
      <c r="K19" s="20">
        <v>0</v>
      </c>
      <c r="L19" s="20">
        <v>52298</v>
      </c>
      <c r="M19" s="21">
        <f t="shared" si="0"/>
        <v>3375983</v>
      </c>
      <c r="O19" s="3"/>
      <c r="P19" s="22"/>
    </row>
    <row r="20" spans="1:16" s="23" customFormat="1">
      <c r="A20" s="24" t="s">
        <v>29</v>
      </c>
      <c r="B20" s="19">
        <v>1345545</v>
      </c>
      <c r="C20" s="19">
        <v>302558</v>
      </c>
      <c r="D20" s="19">
        <v>29114</v>
      </c>
      <c r="E20" s="19">
        <v>16766</v>
      </c>
      <c r="F20" s="19">
        <v>7157</v>
      </c>
      <c r="G20" s="19">
        <v>64405</v>
      </c>
      <c r="H20" s="19">
        <v>154935</v>
      </c>
      <c r="I20" s="19">
        <v>293498</v>
      </c>
      <c r="J20" s="19">
        <v>0</v>
      </c>
      <c r="K20" s="20">
        <v>0</v>
      </c>
      <c r="L20" s="20">
        <v>0</v>
      </c>
      <c r="M20" s="21">
        <f>SUM(B20:L20)</f>
        <v>2213978</v>
      </c>
      <c r="N20" s="2"/>
      <c r="O20" s="3"/>
      <c r="P20" s="22"/>
    </row>
    <row r="21" spans="1:16" s="23" customFormat="1">
      <c r="A21" s="24" t="s">
        <v>30</v>
      </c>
      <c r="B21" s="19">
        <v>18998045</v>
      </c>
      <c r="C21" s="19">
        <v>4271883</v>
      </c>
      <c r="D21" s="19">
        <v>411073</v>
      </c>
      <c r="E21" s="19">
        <v>236716</v>
      </c>
      <c r="F21" s="19">
        <v>101055</v>
      </c>
      <c r="G21" s="19">
        <v>163025</v>
      </c>
      <c r="H21" s="19">
        <v>732942</v>
      </c>
      <c r="I21" s="19">
        <v>213392</v>
      </c>
      <c r="J21" s="19">
        <v>2966</v>
      </c>
      <c r="K21" s="20">
        <v>1459206</v>
      </c>
      <c r="L21" s="20">
        <v>418968</v>
      </c>
      <c r="M21" s="21">
        <f t="shared" si="0"/>
        <v>27009271</v>
      </c>
      <c r="N21" s="2"/>
      <c r="O21" s="3"/>
      <c r="P21" s="22"/>
    </row>
    <row r="22" spans="1:16" s="23" customFormat="1">
      <c r="A22" s="24" t="s">
        <v>31</v>
      </c>
      <c r="B22" s="19">
        <v>1176960</v>
      </c>
      <c r="C22" s="19">
        <v>264650</v>
      </c>
      <c r="D22" s="19">
        <v>25467</v>
      </c>
      <c r="E22" s="19">
        <v>14665</v>
      </c>
      <c r="F22" s="19">
        <v>6260</v>
      </c>
      <c r="G22" s="19">
        <v>64405</v>
      </c>
      <c r="H22" s="19">
        <v>141324</v>
      </c>
      <c r="I22" s="19">
        <v>279345</v>
      </c>
      <c r="J22" s="19">
        <v>0</v>
      </c>
      <c r="K22" s="20">
        <v>0</v>
      </c>
      <c r="L22" s="20">
        <v>0</v>
      </c>
      <c r="M22" s="21">
        <f t="shared" si="0"/>
        <v>1973076</v>
      </c>
      <c r="N22" s="2"/>
      <c r="O22" s="3"/>
      <c r="P22" s="22"/>
    </row>
    <row r="23" spans="1:16" s="23" customFormat="1">
      <c r="A23" s="24" t="s">
        <v>32</v>
      </c>
      <c r="B23" s="19">
        <v>1704001</v>
      </c>
      <c r="C23" s="19">
        <v>383160</v>
      </c>
      <c r="D23" s="19">
        <v>36871</v>
      </c>
      <c r="E23" s="19">
        <v>21232</v>
      </c>
      <c r="F23" s="19">
        <v>9064</v>
      </c>
      <c r="G23" s="19">
        <v>64404</v>
      </c>
      <c r="H23" s="19">
        <v>103471</v>
      </c>
      <c r="I23" s="19">
        <v>156334</v>
      </c>
      <c r="J23" s="19">
        <v>0</v>
      </c>
      <c r="K23" s="20">
        <v>0</v>
      </c>
      <c r="L23" s="20">
        <v>201</v>
      </c>
      <c r="M23" s="21">
        <f t="shared" si="0"/>
        <v>2478738</v>
      </c>
      <c r="N23" s="2"/>
      <c r="O23" s="3"/>
      <c r="P23" s="22"/>
    </row>
    <row r="24" spans="1:16" s="23" customFormat="1">
      <c r="A24" s="24" t="s">
        <v>33</v>
      </c>
      <c r="B24" s="19">
        <v>4185856</v>
      </c>
      <c r="C24" s="19">
        <v>941229</v>
      </c>
      <c r="D24" s="19">
        <v>90572</v>
      </c>
      <c r="E24" s="19">
        <v>52156</v>
      </c>
      <c r="F24" s="19">
        <v>22266</v>
      </c>
      <c r="G24" s="19">
        <v>163025</v>
      </c>
      <c r="H24" s="19">
        <v>239632</v>
      </c>
      <c r="I24" s="19">
        <v>222579</v>
      </c>
      <c r="J24" s="19">
        <v>123</v>
      </c>
      <c r="K24" s="20">
        <v>3610</v>
      </c>
      <c r="L24" s="20">
        <v>72249</v>
      </c>
      <c r="M24" s="21">
        <f t="shared" si="0"/>
        <v>5993297</v>
      </c>
      <c r="N24" s="2"/>
      <c r="O24" s="3"/>
      <c r="P24" s="22"/>
    </row>
    <row r="25" spans="1:16" s="23" customFormat="1">
      <c r="A25" s="24" t="s">
        <v>34</v>
      </c>
      <c r="B25" s="19">
        <v>2146738</v>
      </c>
      <c r="C25" s="19">
        <v>482713</v>
      </c>
      <c r="D25" s="19">
        <v>46450</v>
      </c>
      <c r="E25" s="19">
        <v>26748</v>
      </c>
      <c r="F25" s="19">
        <v>11419</v>
      </c>
      <c r="G25" s="19">
        <v>64405</v>
      </c>
      <c r="H25" s="19">
        <v>132547</v>
      </c>
      <c r="I25" s="19">
        <v>176735</v>
      </c>
      <c r="J25" s="19">
        <v>4</v>
      </c>
      <c r="K25" s="20">
        <v>0</v>
      </c>
      <c r="L25" s="20">
        <v>737</v>
      </c>
      <c r="M25" s="21">
        <f t="shared" si="0"/>
        <v>3088496</v>
      </c>
      <c r="N25" s="2"/>
      <c r="O25" s="3"/>
      <c r="P25" s="22"/>
    </row>
    <row r="26" spans="1:16" s="23" customFormat="1">
      <c r="A26" s="24" t="s">
        <v>35</v>
      </c>
      <c r="B26" s="19">
        <v>1416631</v>
      </c>
      <c r="C26" s="19">
        <v>318542</v>
      </c>
      <c r="D26" s="19">
        <v>30653</v>
      </c>
      <c r="E26" s="19">
        <v>17651</v>
      </c>
      <c r="F26" s="19">
        <v>7535</v>
      </c>
      <c r="G26" s="19">
        <v>163026</v>
      </c>
      <c r="H26" s="19">
        <v>134501</v>
      </c>
      <c r="I26" s="19">
        <v>249758</v>
      </c>
      <c r="J26" s="19">
        <v>0</v>
      </c>
      <c r="K26" s="20">
        <v>0</v>
      </c>
      <c r="L26" s="20">
        <v>3041</v>
      </c>
      <c r="M26" s="21">
        <f>SUM(B26:L26)</f>
        <v>2341338</v>
      </c>
      <c r="N26" s="2"/>
      <c r="O26" s="3"/>
      <c r="P26" s="22"/>
    </row>
    <row r="27" spans="1:16" s="23" customFormat="1">
      <c r="A27" s="24" t="s">
        <v>36</v>
      </c>
      <c r="B27" s="19">
        <v>2220994</v>
      </c>
      <c r="C27" s="19">
        <v>499411</v>
      </c>
      <c r="D27" s="19">
        <v>48057</v>
      </c>
      <c r="E27" s="19">
        <v>27673</v>
      </c>
      <c r="F27" s="19">
        <v>11814</v>
      </c>
      <c r="G27" s="19">
        <v>163025</v>
      </c>
      <c r="H27" s="19">
        <v>142904</v>
      </c>
      <c r="I27" s="19">
        <v>199092</v>
      </c>
      <c r="J27" s="19">
        <v>69</v>
      </c>
      <c r="K27" s="20">
        <v>29905</v>
      </c>
      <c r="L27" s="20">
        <v>12832</v>
      </c>
      <c r="M27" s="21">
        <f t="shared" si="0"/>
        <v>3355776</v>
      </c>
      <c r="N27" s="2"/>
      <c r="O27" s="3"/>
      <c r="P27" s="22"/>
    </row>
    <row r="28" spans="1:16" s="23" customFormat="1">
      <c r="A28" s="24" t="s">
        <v>37</v>
      </c>
      <c r="B28" s="19">
        <v>2582058</v>
      </c>
      <c r="C28" s="19">
        <v>580599</v>
      </c>
      <c r="D28" s="19">
        <v>55870</v>
      </c>
      <c r="E28" s="19">
        <v>32172</v>
      </c>
      <c r="F28" s="19">
        <v>13735</v>
      </c>
      <c r="G28" s="19">
        <v>64405</v>
      </c>
      <c r="H28" s="19">
        <v>166808</v>
      </c>
      <c r="I28" s="19">
        <v>202460</v>
      </c>
      <c r="J28" s="19">
        <v>0</v>
      </c>
      <c r="K28" s="20">
        <v>0</v>
      </c>
      <c r="L28" s="20">
        <v>7319</v>
      </c>
      <c r="M28" s="21">
        <f t="shared" si="0"/>
        <v>3705426</v>
      </c>
      <c r="N28" s="2"/>
      <c r="O28" s="3"/>
      <c r="P28" s="22"/>
    </row>
    <row r="29" spans="1:16" s="23" customFormat="1">
      <c r="A29" s="24" t="s">
        <v>38</v>
      </c>
      <c r="B29" s="19">
        <v>2101928</v>
      </c>
      <c r="C29" s="19">
        <v>472637</v>
      </c>
      <c r="D29" s="19">
        <v>45481</v>
      </c>
      <c r="E29" s="19">
        <v>26190</v>
      </c>
      <c r="F29" s="19">
        <v>11181</v>
      </c>
      <c r="G29" s="19">
        <v>64405</v>
      </c>
      <c r="H29" s="19">
        <v>138791</v>
      </c>
      <c r="I29" s="19">
        <v>191247</v>
      </c>
      <c r="J29" s="19">
        <v>81</v>
      </c>
      <c r="K29" s="20">
        <v>17247</v>
      </c>
      <c r="L29" s="20">
        <v>1792</v>
      </c>
      <c r="M29" s="21">
        <f t="shared" si="0"/>
        <v>3070980</v>
      </c>
      <c r="N29" s="2"/>
      <c r="O29" s="3"/>
      <c r="P29" s="22"/>
    </row>
    <row r="30" spans="1:16" s="23" customFormat="1">
      <c r="A30" s="24" t="s">
        <v>39</v>
      </c>
      <c r="B30" s="19">
        <v>1619417</v>
      </c>
      <c r="C30" s="19">
        <v>364141</v>
      </c>
      <c r="D30" s="19">
        <v>35040</v>
      </c>
      <c r="E30" s="19">
        <v>20178</v>
      </c>
      <c r="F30" s="19">
        <v>8614</v>
      </c>
      <c r="G30" s="19">
        <v>64406</v>
      </c>
      <c r="H30" s="19">
        <v>176831</v>
      </c>
      <c r="I30" s="19">
        <v>313912</v>
      </c>
      <c r="J30" s="19">
        <v>0</v>
      </c>
      <c r="K30" s="20">
        <v>0</v>
      </c>
      <c r="L30" s="20">
        <v>1961</v>
      </c>
      <c r="M30" s="21">
        <f t="shared" si="0"/>
        <v>2604500</v>
      </c>
      <c r="N30" s="2"/>
      <c r="O30" s="3"/>
      <c r="P30" s="22"/>
    </row>
    <row r="31" spans="1:16" s="23" customFormat="1">
      <c r="A31" s="24" t="s">
        <v>40</v>
      </c>
      <c r="B31" s="19">
        <v>2202861</v>
      </c>
      <c r="C31" s="19">
        <v>495333</v>
      </c>
      <c r="D31" s="19">
        <v>47665</v>
      </c>
      <c r="E31" s="19">
        <v>27447</v>
      </c>
      <c r="F31" s="19">
        <v>11718</v>
      </c>
      <c r="G31" s="19">
        <v>64405</v>
      </c>
      <c r="H31" s="19">
        <v>175933</v>
      </c>
      <c r="I31" s="19">
        <v>260009</v>
      </c>
      <c r="J31" s="19">
        <v>19</v>
      </c>
      <c r="K31" s="20">
        <v>29423</v>
      </c>
      <c r="L31" s="20">
        <v>6414</v>
      </c>
      <c r="M31" s="21">
        <f t="shared" si="0"/>
        <v>3321227</v>
      </c>
      <c r="N31" s="2"/>
      <c r="O31" s="3"/>
      <c r="P31" s="22"/>
    </row>
    <row r="32" spans="1:16" s="23" customFormat="1">
      <c r="A32" s="24" t="s">
        <v>41</v>
      </c>
      <c r="B32" s="19">
        <v>1213470</v>
      </c>
      <c r="C32" s="19">
        <v>272860</v>
      </c>
      <c r="D32" s="19">
        <v>26257</v>
      </c>
      <c r="E32" s="19">
        <v>15120</v>
      </c>
      <c r="F32" s="19">
        <v>6455</v>
      </c>
      <c r="G32" s="19">
        <v>64405</v>
      </c>
      <c r="H32" s="19">
        <v>93408</v>
      </c>
      <c r="I32" s="19">
        <v>177108</v>
      </c>
      <c r="J32" s="19">
        <v>0</v>
      </c>
      <c r="K32" s="20">
        <v>0</v>
      </c>
      <c r="L32" s="20">
        <v>0</v>
      </c>
      <c r="M32" s="21">
        <f t="shared" si="0"/>
        <v>1869083</v>
      </c>
      <c r="N32" s="2"/>
      <c r="O32" s="3"/>
      <c r="P32" s="22"/>
    </row>
    <row r="33" spans="1:16" s="23" customFormat="1">
      <c r="A33" s="24" t="s">
        <v>42</v>
      </c>
      <c r="B33" s="19">
        <v>9838400</v>
      </c>
      <c r="C33" s="19">
        <v>2212253</v>
      </c>
      <c r="D33" s="19">
        <v>212880</v>
      </c>
      <c r="E33" s="19">
        <v>122586</v>
      </c>
      <c r="F33" s="19">
        <v>52333</v>
      </c>
      <c r="G33" s="19">
        <v>64406</v>
      </c>
      <c r="H33" s="19">
        <v>446029</v>
      </c>
      <c r="I33" s="19">
        <v>189694</v>
      </c>
      <c r="J33" s="19">
        <v>614</v>
      </c>
      <c r="K33" s="20">
        <v>0</v>
      </c>
      <c r="L33" s="20">
        <v>135658</v>
      </c>
      <c r="M33" s="21">
        <f>SUM(B33:L33)</f>
        <v>13274853</v>
      </c>
      <c r="N33" s="2"/>
      <c r="O33" s="3"/>
      <c r="P33" s="22"/>
    </row>
    <row r="34" spans="1:16" s="23" customFormat="1">
      <c r="A34" s="24" t="s">
        <v>43</v>
      </c>
      <c r="B34" s="19">
        <v>39952130</v>
      </c>
      <c r="C34" s="19">
        <v>8983601</v>
      </c>
      <c r="D34" s="19">
        <v>864470</v>
      </c>
      <c r="E34" s="19">
        <v>497801</v>
      </c>
      <c r="F34" s="19">
        <v>212515</v>
      </c>
      <c r="G34" s="19">
        <v>163026</v>
      </c>
      <c r="H34" s="19">
        <v>1668898</v>
      </c>
      <c r="I34" s="19">
        <v>212437</v>
      </c>
      <c r="J34" s="19">
        <v>4541</v>
      </c>
      <c r="K34" s="20">
        <v>11842096</v>
      </c>
      <c r="L34" s="20">
        <v>1112881</v>
      </c>
      <c r="M34" s="21">
        <f t="shared" si="0"/>
        <v>65514396</v>
      </c>
      <c r="N34" s="2"/>
      <c r="O34" s="3"/>
      <c r="P34" s="22"/>
    </row>
    <row r="35" spans="1:16" s="23" customFormat="1">
      <c r="A35" s="24" t="s">
        <v>44</v>
      </c>
      <c r="B35" s="19">
        <v>1340478</v>
      </c>
      <c r="C35" s="19">
        <v>301419</v>
      </c>
      <c r="D35" s="19">
        <v>29005</v>
      </c>
      <c r="E35" s="19">
        <v>16702</v>
      </c>
      <c r="F35" s="19">
        <v>7130</v>
      </c>
      <c r="G35" s="19">
        <v>163025</v>
      </c>
      <c r="H35" s="19">
        <v>161838</v>
      </c>
      <c r="I35" s="19">
        <v>308083</v>
      </c>
      <c r="J35" s="19">
        <v>0</v>
      </c>
      <c r="K35" s="20">
        <v>0</v>
      </c>
      <c r="L35" s="20">
        <v>0</v>
      </c>
      <c r="M35" s="21">
        <f t="shared" si="0"/>
        <v>2327680</v>
      </c>
      <c r="N35" s="2"/>
      <c r="O35" s="3"/>
      <c r="P35" s="22"/>
    </row>
    <row r="36" spans="1:16" s="23" customFormat="1">
      <c r="A36" s="24" t="s">
        <v>45</v>
      </c>
      <c r="B36" s="19">
        <v>1416321</v>
      </c>
      <c r="C36" s="19">
        <v>318473</v>
      </c>
      <c r="D36" s="19">
        <v>30646</v>
      </c>
      <c r="E36" s="19">
        <v>17647</v>
      </c>
      <c r="F36" s="19">
        <v>7534</v>
      </c>
      <c r="G36" s="19">
        <v>163026</v>
      </c>
      <c r="H36" s="19">
        <v>110440</v>
      </c>
      <c r="I36" s="19">
        <v>200853</v>
      </c>
      <c r="J36" s="19">
        <v>65</v>
      </c>
      <c r="K36" s="20">
        <v>25332</v>
      </c>
      <c r="L36" s="20">
        <v>18565</v>
      </c>
      <c r="M36" s="21">
        <f t="shared" si="0"/>
        <v>2308902</v>
      </c>
      <c r="N36" s="2"/>
      <c r="O36" s="3"/>
      <c r="P36" s="22"/>
    </row>
    <row r="37" spans="1:16" s="23" customFormat="1">
      <c r="A37" s="24" t="s">
        <v>46</v>
      </c>
      <c r="B37" s="19">
        <v>3259879</v>
      </c>
      <c r="C37" s="19">
        <v>733014</v>
      </c>
      <c r="D37" s="19">
        <v>70536</v>
      </c>
      <c r="E37" s="19">
        <v>40618</v>
      </c>
      <c r="F37" s="19">
        <v>17340</v>
      </c>
      <c r="G37" s="19">
        <v>163025</v>
      </c>
      <c r="H37" s="19">
        <v>147936</v>
      </c>
      <c r="I37" s="19">
        <v>134716</v>
      </c>
      <c r="J37" s="19">
        <v>356</v>
      </c>
      <c r="K37" s="20">
        <v>219516</v>
      </c>
      <c r="L37" s="20">
        <v>136384</v>
      </c>
      <c r="M37" s="21">
        <f t="shared" si="0"/>
        <v>4923320</v>
      </c>
      <c r="N37" s="2"/>
      <c r="O37" s="3"/>
      <c r="P37" s="22"/>
    </row>
    <row r="38" spans="1:16" s="23" customFormat="1">
      <c r="A38" s="24" t="s">
        <v>47</v>
      </c>
      <c r="B38" s="19">
        <v>1277107</v>
      </c>
      <c r="C38" s="19">
        <v>287169</v>
      </c>
      <c r="D38" s="19">
        <v>27634</v>
      </c>
      <c r="E38" s="19">
        <v>15913</v>
      </c>
      <c r="F38" s="19">
        <v>6793</v>
      </c>
      <c r="G38" s="19">
        <v>64405</v>
      </c>
      <c r="H38" s="19">
        <v>61164</v>
      </c>
      <c r="I38" s="19">
        <v>104046</v>
      </c>
      <c r="J38" s="19">
        <v>0</v>
      </c>
      <c r="K38" s="20">
        <v>0</v>
      </c>
      <c r="L38" s="20">
        <v>0</v>
      </c>
      <c r="M38" s="21">
        <f>SUM(B38:L38)</f>
        <v>1844231</v>
      </c>
      <c r="N38" s="2"/>
      <c r="O38" s="3"/>
      <c r="P38" s="22"/>
    </row>
    <row r="39" spans="1:16" s="23" customFormat="1">
      <c r="A39" s="24" t="s">
        <v>48</v>
      </c>
      <c r="B39" s="19">
        <v>33653484</v>
      </c>
      <c r="C39" s="19">
        <v>7567294</v>
      </c>
      <c r="D39" s="19">
        <v>728182</v>
      </c>
      <c r="E39" s="19">
        <v>419320</v>
      </c>
      <c r="F39" s="19">
        <v>179011</v>
      </c>
      <c r="G39" s="19">
        <v>163026</v>
      </c>
      <c r="H39" s="19">
        <v>1302396</v>
      </c>
      <c r="I39" s="19">
        <v>207100</v>
      </c>
      <c r="J39" s="19">
        <v>5261</v>
      </c>
      <c r="K39" s="20">
        <v>5071755</v>
      </c>
      <c r="L39" s="20">
        <v>1287332</v>
      </c>
      <c r="M39" s="21">
        <f>SUM(B39:L39)</f>
        <v>50584161</v>
      </c>
      <c r="N39" s="2"/>
      <c r="O39" s="3"/>
      <c r="P39" s="22"/>
    </row>
    <row r="40" spans="1:16" s="23" customFormat="1">
      <c r="A40" s="24" t="s">
        <v>49</v>
      </c>
      <c r="B40" s="19">
        <v>1285090</v>
      </c>
      <c r="C40" s="19">
        <v>288964</v>
      </c>
      <c r="D40" s="19">
        <v>27806</v>
      </c>
      <c r="E40" s="19">
        <v>16012</v>
      </c>
      <c r="F40" s="19">
        <v>6836</v>
      </c>
      <c r="G40" s="19">
        <v>64405</v>
      </c>
      <c r="H40" s="19">
        <v>73665</v>
      </c>
      <c r="I40" s="19">
        <v>129842</v>
      </c>
      <c r="J40" s="19">
        <v>0</v>
      </c>
      <c r="K40" s="20">
        <v>0</v>
      </c>
      <c r="L40" s="20">
        <v>0</v>
      </c>
      <c r="M40" s="21">
        <f t="shared" si="0"/>
        <v>1892620</v>
      </c>
      <c r="N40" s="2"/>
      <c r="O40" s="3"/>
      <c r="P40" s="22"/>
    </row>
    <row r="41" spans="1:16" s="23" customFormat="1">
      <c r="A41" s="24" t="s">
        <v>50</v>
      </c>
      <c r="B41" s="19">
        <v>2034634</v>
      </c>
      <c r="C41" s="19">
        <v>457505</v>
      </c>
      <c r="D41" s="19">
        <v>44025</v>
      </c>
      <c r="E41" s="19">
        <v>25351</v>
      </c>
      <c r="F41" s="19">
        <v>10823</v>
      </c>
      <c r="G41" s="19">
        <v>64405</v>
      </c>
      <c r="H41" s="19">
        <v>154921</v>
      </c>
      <c r="I41" s="19">
        <v>233608</v>
      </c>
      <c r="J41" s="19">
        <v>0</v>
      </c>
      <c r="K41" s="20">
        <v>42906</v>
      </c>
      <c r="L41" s="20">
        <v>5063</v>
      </c>
      <c r="M41" s="21">
        <f t="shared" si="0"/>
        <v>3073241</v>
      </c>
      <c r="O41" s="3"/>
      <c r="P41" s="22"/>
    </row>
    <row r="42" spans="1:16" s="23" customFormat="1">
      <c r="A42" s="24" t="s">
        <v>51</v>
      </c>
      <c r="B42" s="19">
        <v>1993758</v>
      </c>
      <c r="C42" s="19">
        <v>448315</v>
      </c>
      <c r="D42" s="19">
        <v>43140</v>
      </c>
      <c r="E42" s="19">
        <v>24842</v>
      </c>
      <c r="F42" s="19">
        <v>10605</v>
      </c>
      <c r="G42" s="19">
        <v>64406</v>
      </c>
      <c r="H42" s="19">
        <v>221911</v>
      </c>
      <c r="I42" s="19">
        <v>371104</v>
      </c>
      <c r="J42" s="19">
        <v>0</v>
      </c>
      <c r="K42" s="20">
        <v>0</v>
      </c>
      <c r="L42" s="20">
        <v>9049</v>
      </c>
      <c r="M42" s="21">
        <f t="shared" si="0"/>
        <v>3187130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1157661</v>
      </c>
      <c r="C43" s="19">
        <v>260311</v>
      </c>
      <c r="D43" s="19">
        <v>25049</v>
      </c>
      <c r="E43" s="19">
        <v>14424</v>
      </c>
      <c r="F43" s="19">
        <v>6158</v>
      </c>
      <c r="G43" s="19">
        <v>64405</v>
      </c>
      <c r="H43" s="19">
        <v>60623</v>
      </c>
      <c r="I43" s="19">
        <v>114406</v>
      </c>
      <c r="J43" s="19">
        <v>0</v>
      </c>
      <c r="K43" s="20">
        <v>0</v>
      </c>
      <c r="L43" s="20">
        <v>0</v>
      </c>
      <c r="M43" s="21">
        <f t="shared" si="0"/>
        <v>1703037</v>
      </c>
      <c r="N43" s="2"/>
      <c r="O43" s="3"/>
      <c r="P43" s="22"/>
    </row>
    <row r="44" spans="1:16" s="23" customFormat="1">
      <c r="A44" s="24" t="s">
        <v>53</v>
      </c>
      <c r="B44" s="19">
        <v>54566373</v>
      </c>
      <c r="C44" s="19">
        <v>12269748</v>
      </c>
      <c r="D44" s="19">
        <v>1180688</v>
      </c>
      <c r="E44" s="19">
        <v>679893</v>
      </c>
      <c r="F44" s="19">
        <v>290251</v>
      </c>
      <c r="G44" s="19">
        <v>163026</v>
      </c>
      <c r="H44" s="19">
        <v>2046353</v>
      </c>
      <c r="I44" s="19">
        <v>209962</v>
      </c>
      <c r="J44" s="19">
        <v>6949</v>
      </c>
      <c r="K44" s="20">
        <v>13306063</v>
      </c>
      <c r="L44" s="20">
        <v>2340609</v>
      </c>
      <c r="M44" s="21">
        <f>SUM(B44:L44)</f>
        <v>87059915</v>
      </c>
      <c r="O44" s="3"/>
      <c r="P44" s="22"/>
    </row>
    <row r="45" spans="1:16" s="23" customFormat="1">
      <c r="A45" s="24" t="s">
        <v>54</v>
      </c>
      <c r="B45" s="19">
        <v>10958097</v>
      </c>
      <c r="C45" s="19">
        <v>2464028</v>
      </c>
      <c r="D45" s="19">
        <v>237107</v>
      </c>
      <c r="E45" s="19">
        <v>136537</v>
      </c>
      <c r="F45" s="19">
        <v>58289</v>
      </c>
      <c r="G45" s="19">
        <v>163026</v>
      </c>
      <c r="H45" s="19">
        <v>472866</v>
      </c>
      <c r="I45" s="19">
        <v>187705</v>
      </c>
      <c r="J45" s="19">
        <v>1136</v>
      </c>
      <c r="K45" s="20">
        <v>210156</v>
      </c>
      <c r="L45" s="20">
        <v>350959</v>
      </c>
      <c r="M45" s="21">
        <f t="shared" si="0"/>
        <v>15239906</v>
      </c>
      <c r="N45" s="2"/>
      <c r="O45" s="3"/>
      <c r="P45" s="22"/>
    </row>
    <row r="46" spans="1:16" s="23" customFormat="1">
      <c r="A46" s="24" t="s">
        <v>55</v>
      </c>
      <c r="B46" s="19">
        <v>1648154</v>
      </c>
      <c r="C46" s="19">
        <v>370602</v>
      </c>
      <c r="D46" s="19">
        <v>35662</v>
      </c>
      <c r="E46" s="19">
        <v>20536</v>
      </c>
      <c r="F46" s="19">
        <v>8767</v>
      </c>
      <c r="G46" s="19">
        <v>64405</v>
      </c>
      <c r="H46" s="19">
        <v>122434</v>
      </c>
      <c r="I46" s="19">
        <v>198303</v>
      </c>
      <c r="J46" s="19">
        <v>0</v>
      </c>
      <c r="K46" s="20">
        <v>0</v>
      </c>
      <c r="L46" s="20">
        <v>0</v>
      </c>
      <c r="M46" s="21">
        <f t="shared" ref="M46:M55" si="1">SUM(B46:L46)</f>
        <v>2468863</v>
      </c>
      <c r="N46" s="2"/>
      <c r="O46" s="3"/>
      <c r="P46" s="22"/>
    </row>
    <row r="47" spans="1:16" s="23" customFormat="1">
      <c r="A47" s="24" t="s">
        <v>56</v>
      </c>
      <c r="B47" s="19">
        <v>5095130</v>
      </c>
      <c r="C47" s="19">
        <v>1145685</v>
      </c>
      <c r="D47" s="19">
        <v>110247</v>
      </c>
      <c r="E47" s="19">
        <v>63485</v>
      </c>
      <c r="F47" s="19">
        <v>27102</v>
      </c>
      <c r="G47" s="19">
        <v>163025</v>
      </c>
      <c r="H47" s="19">
        <v>282661</v>
      </c>
      <c r="I47" s="19">
        <v>235455</v>
      </c>
      <c r="J47" s="19">
        <v>113</v>
      </c>
      <c r="K47" s="20">
        <v>6551</v>
      </c>
      <c r="L47" s="20">
        <v>32478</v>
      </c>
      <c r="M47" s="21">
        <f t="shared" si="1"/>
        <v>7161932</v>
      </c>
      <c r="N47" s="2"/>
      <c r="O47" s="3"/>
      <c r="P47" s="22"/>
    </row>
    <row r="48" spans="1:16" s="23" customFormat="1">
      <c r="A48" s="24" t="s">
        <v>57</v>
      </c>
      <c r="B48" s="19">
        <v>1111764</v>
      </c>
      <c r="C48" s="19">
        <v>250003</v>
      </c>
      <c r="D48" s="19">
        <v>24057</v>
      </c>
      <c r="E48" s="19">
        <v>13853</v>
      </c>
      <c r="F48" s="19">
        <v>5914</v>
      </c>
      <c r="G48" s="19">
        <v>64406</v>
      </c>
      <c r="H48" s="19">
        <v>180181</v>
      </c>
      <c r="I48" s="19">
        <v>365033</v>
      </c>
      <c r="J48" s="19">
        <v>0</v>
      </c>
      <c r="K48" s="20">
        <v>0</v>
      </c>
      <c r="L48" s="20">
        <v>0</v>
      </c>
      <c r="M48" s="21">
        <f t="shared" si="1"/>
        <v>2015211</v>
      </c>
      <c r="N48" s="2"/>
      <c r="O48" s="3"/>
      <c r="P48" s="22"/>
    </row>
    <row r="49" spans="1:16" s="23" customFormat="1">
      <c r="A49" s="24" t="s">
        <v>58</v>
      </c>
      <c r="B49" s="19">
        <v>2867475</v>
      </c>
      <c r="C49" s="19">
        <v>644777</v>
      </c>
      <c r="D49" s="19">
        <v>62045</v>
      </c>
      <c r="E49" s="19">
        <v>35728</v>
      </c>
      <c r="F49" s="19">
        <v>15253</v>
      </c>
      <c r="G49" s="19">
        <v>64406</v>
      </c>
      <c r="H49" s="19">
        <v>177275</v>
      </c>
      <c r="I49" s="19">
        <v>207786</v>
      </c>
      <c r="J49" s="19">
        <v>3</v>
      </c>
      <c r="K49" s="20">
        <v>0</v>
      </c>
      <c r="L49" s="20">
        <v>14572</v>
      </c>
      <c r="M49" s="21">
        <f t="shared" si="1"/>
        <v>4089320</v>
      </c>
      <c r="N49" s="2"/>
      <c r="O49" s="3"/>
      <c r="P49" s="22"/>
    </row>
    <row r="50" spans="1:16" s="23" customFormat="1">
      <c r="A50" s="24" t="s">
        <v>59</v>
      </c>
      <c r="B50" s="19">
        <v>28425942</v>
      </c>
      <c r="C50" s="19">
        <v>6391832</v>
      </c>
      <c r="D50" s="19">
        <v>615070</v>
      </c>
      <c r="E50" s="19">
        <v>354185</v>
      </c>
      <c r="F50" s="19">
        <v>151204</v>
      </c>
      <c r="G50" s="19">
        <v>64406</v>
      </c>
      <c r="H50" s="19">
        <v>1048537</v>
      </c>
      <c r="I50" s="19">
        <v>211134</v>
      </c>
      <c r="J50" s="19">
        <v>5085</v>
      </c>
      <c r="K50" s="20">
        <v>2243606</v>
      </c>
      <c r="L50" s="20">
        <v>1475105</v>
      </c>
      <c r="M50" s="21">
        <f t="shared" si="1"/>
        <v>40986106</v>
      </c>
      <c r="N50" s="2"/>
      <c r="O50" s="3"/>
      <c r="P50" s="22"/>
    </row>
    <row r="51" spans="1:16" s="23" customFormat="1">
      <c r="A51" s="24" t="s">
        <v>60</v>
      </c>
      <c r="B51" s="19">
        <v>3054935</v>
      </c>
      <c r="C51" s="19">
        <v>686930</v>
      </c>
      <c r="D51" s="19">
        <v>66102</v>
      </c>
      <c r="E51" s="19">
        <v>38064</v>
      </c>
      <c r="F51" s="19">
        <v>16250</v>
      </c>
      <c r="G51" s="19">
        <v>64405</v>
      </c>
      <c r="H51" s="19">
        <v>254080</v>
      </c>
      <c r="I51" s="19">
        <v>340442</v>
      </c>
      <c r="J51" s="19">
        <v>0</v>
      </c>
      <c r="K51" s="20">
        <v>36574</v>
      </c>
      <c r="L51" s="20">
        <v>7891</v>
      </c>
      <c r="M51" s="21">
        <f t="shared" si="1"/>
        <v>4565673</v>
      </c>
      <c r="O51" s="3"/>
      <c r="P51" s="22"/>
    </row>
    <row r="52" spans="1:16" s="23" customFormat="1">
      <c r="A52" s="24" t="s">
        <v>61</v>
      </c>
      <c r="B52" s="19">
        <v>5993211</v>
      </c>
      <c r="C52" s="19">
        <v>1347628</v>
      </c>
      <c r="D52" s="19">
        <v>129679</v>
      </c>
      <c r="E52" s="19">
        <v>74675</v>
      </c>
      <c r="F52" s="19">
        <v>31879</v>
      </c>
      <c r="G52" s="19">
        <v>163025</v>
      </c>
      <c r="H52" s="19">
        <v>298307</v>
      </c>
      <c r="I52" s="19">
        <v>216797</v>
      </c>
      <c r="J52" s="19">
        <v>694</v>
      </c>
      <c r="K52" s="20">
        <v>2549585</v>
      </c>
      <c r="L52" s="20">
        <v>149832</v>
      </c>
      <c r="M52" s="21">
        <f t="shared" si="1"/>
        <v>10955312</v>
      </c>
      <c r="N52" s="2"/>
      <c r="O52" s="3"/>
      <c r="P52" s="22"/>
    </row>
    <row r="53" spans="1:16" s="26" customFormat="1">
      <c r="A53" s="25" t="s">
        <v>62</v>
      </c>
      <c r="B53" s="19">
        <v>30139936</v>
      </c>
      <c r="C53" s="19">
        <v>6777239</v>
      </c>
      <c r="D53" s="19">
        <v>652157</v>
      </c>
      <c r="E53" s="19">
        <v>375542</v>
      </c>
      <c r="F53" s="19">
        <v>160321</v>
      </c>
      <c r="G53" s="19">
        <v>64405</v>
      </c>
      <c r="H53" s="19">
        <v>1146903</v>
      </c>
      <c r="I53" s="19">
        <v>217822</v>
      </c>
      <c r="J53" s="19">
        <v>8495</v>
      </c>
      <c r="K53" s="20">
        <v>4155132</v>
      </c>
      <c r="L53" s="20">
        <v>1089440</v>
      </c>
      <c r="M53" s="21">
        <f t="shared" si="1"/>
        <v>44787392</v>
      </c>
      <c r="O53" s="3"/>
      <c r="P53" s="22"/>
    </row>
    <row r="54" spans="1:16" s="23" customFormat="1">
      <c r="A54" s="24" t="s">
        <v>63</v>
      </c>
      <c r="B54" s="19">
        <v>1479583</v>
      </c>
      <c r="C54" s="19">
        <v>332697</v>
      </c>
      <c r="D54" s="19">
        <v>32015</v>
      </c>
      <c r="E54" s="19">
        <v>18435</v>
      </c>
      <c r="F54" s="19">
        <v>7870</v>
      </c>
      <c r="G54" s="19">
        <v>64405</v>
      </c>
      <c r="H54" s="19">
        <v>130314</v>
      </c>
      <c r="I54" s="19">
        <v>230417</v>
      </c>
      <c r="J54" s="19">
        <v>0</v>
      </c>
      <c r="K54" s="20">
        <v>0</v>
      </c>
      <c r="L54" s="20">
        <v>2466</v>
      </c>
      <c r="M54" s="21">
        <f t="shared" si="1"/>
        <v>2298202</v>
      </c>
      <c r="N54" s="2"/>
      <c r="O54" s="3"/>
      <c r="P54" s="22"/>
    </row>
    <row r="55" spans="1:16" s="23" customFormat="1">
      <c r="A55" s="24" t="s">
        <v>64</v>
      </c>
      <c r="B55" s="19">
        <v>2805350</v>
      </c>
      <c r="C55" s="19">
        <v>630805</v>
      </c>
      <c r="D55" s="19">
        <v>60701</v>
      </c>
      <c r="E55" s="19">
        <v>34954</v>
      </c>
      <c r="F55" s="19">
        <v>14922</v>
      </c>
      <c r="G55" s="19">
        <v>64405</v>
      </c>
      <c r="H55" s="19">
        <v>135511</v>
      </c>
      <c r="I55" s="19">
        <v>132106</v>
      </c>
      <c r="J55" s="19">
        <v>5</v>
      </c>
      <c r="K55" s="20">
        <v>0</v>
      </c>
      <c r="L55" s="20">
        <v>17845</v>
      </c>
      <c r="M55" s="21">
        <f t="shared" si="1"/>
        <v>3896604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319484595</v>
      </c>
      <c r="C56" s="28">
        <f t="shared" ref="C56:I56" si="2">SUM(C13:C55)</f>
        <v>71839030</v>
      </c>
      <c r="D56" s="28">
        <f t="shared" si="2"/>
        <v>6912895</v>
      </c>
      <c r="E56" s="28">
        <f t="shared" si="2"/>
        <v>3980757</v>
      </c>
      <c r="F56" s="28">
        <f t="shared" si="2"/>
        <v>1699414</v>
      </c>
      <c r="G56" s="28">
        <f t="shared" si="2"/>
        <v>4347346</v>
      </c>
      <c r="H56" s="28">
        <f>SUM(H13:H55)</f>
        <v>14795067</v>
      </c>
      <c r="I56" s="28">
        <f t="shared" si="2"/>
        <v>9150722</v>
      </c>
      <c r="J56" s="28">
        <f>SUM(J13:J55)</f>
        <v>37889</v>
      </c>
      <c r="K56" s="28">
        <f>SUM(K13:K55)</f>
        <v>48124545</v>
      </c>
      <c r="L56" s="28">
        <f>SUM(L13:L55)</f>
        <v>9245467</v>
      </c>
      <c r="M56" s="29">
        <f>SUM(M13:M55)</f>
        <v>489617727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86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85</v>
      </c>
      <c r="D70" s="182"/>
      <c r="E70" s="182"/>
      <c r="F70" s="182"/>
      <c r="G70" s="182"/>
      <c r="H70" s="182"/>
      <c r="I70" s="182"/>
      <c r="O70" s="3"/>
    </row>
    <row r="71" spans="2:15" s="23" customFormat="1" ht="12">
      <c r="F71" s="35"/>
      <c r="G71" s="32" t="s">
        <v>67</v>
      </c>
      <c r="H71" s="36"/>
      <c r="I71" s="32" t="s">
        <v>68</v>
      </c>
      <c r="O71" s="3"/>
    </row>
    <row r="72" spans="2:15" s="23" customFormat="1">
      <c r="O72" s="3"/>
    </row>
    <row r="73" spans="2:15" s="23" customFormat="1" ht="12">
      <c r="C73" s="37" t="s">
        <v>9</v>
      </c>
      <c r="D73" s="38"/>
      <c r="F73" s="39"/>
      <c r="G73" s="30">
        <v>1597422976</v>
      </c>
      <c r="H73" s="32" t="s">
        <v>69</v>
      </c>
      <c r="I73" s="30">
        <v>319484595</v>
      </c>
      <c r="O73" s="3"/>
    </row>
    <row r="74" spans="2:15" s="23" customFormat="1" ht="12">
      <c r="C74" s="37"/>
      <c r="D74" s="38"/>
      <c r="F74" s="39"/>
      <c r="G74" s="30"/>
      <c r="H74" s="35"/>
      <c r="I74" s="30"/>
      <c r="O74" s="3"/>
    </row>
    <row r="75" spans="2:15" s="23" customFormat="1" ht="12">
      <c r="C75" s="35" t="s">
        <v>70</v>
      </c>
      <c r="D75" s="35"/>
      <c r="G75" s="30">
        <v>71839030</v>
      </c>
      <c r="H75" s="32" t="s">
        <v>71</v>
      </c>
      <c r="I75" s="30">
        <v>71839030</v>
      </c>
      <c r="O75" s="3"/>
    </row>
    <row r="76" spans="2:15" s="23" customFormat="1" ht="12">
      <c r="C76" s="35"/>
      <c r="D76" s="35"/>
      <c r="G76" s="30"/>
      <c r="H76" s="32"/>
      <c r="I76" s="30"/>
      <c r="O76" s="3"/>
    </row>
    <row r="77" spans="2:15" s="23" customFormat="1" ht="12">
      <c r="C77" s="35" t="s">
        <v>72</v>
      </c>
      <c r="D77" s="35"/>
      <c r="G77" s="30">
        <v>34564473</v>
      </c>
      <c r="H77" s="32" t="s">
        <v>69</v>
      </c>
      <c r="I77" s="30">
        <v>6912895</v>
      </c>
      <c r="O77" s="3"/>
    </row>
    <row r="78" spans="2:15" s="23" customFormat="1" ht="12">
      <c r="C78" s="35"/>
      <c r="D78" s="35"/>
      <c r="G78" s="30"/>
      <c r="H78" s="32"/>
      <c r="I78" s="30"/>
      <c r="O78" s="3"/>
    </row>
    <row r="79" spans="2:15" s="23" customFormat="1" ht="12">
      <c r="C79" s="35" t="s">
        <v>73</v>
      </c>
      <c r="G79" s="30">
        <v>19903786</v>
      </c>
      <c r="H79" s="32" t="s">
        <v>69</v>
      </c>
      <c r="I79" s="30">
        <v>3980757</v>
      </c>
      <c r="O79" s="3"/>
    </row>
    <row r="80" spans="2:15" s="23" customFormat="1" ht="12">
      <c r="C80" s="35"/>
      <c r="G80" s="30"/>
      <c r="H80" s="32"/>
      <c r="I80" s="30"/>
      <c r="O80" s="3"/>
    </row>
    <row r="81" spans="3:15" s="23" customFormat="1" ht="12">
      <c r="C81" s="35" t="s">
        <v>74</v>
      </c>
      <c r="D81" s="35"/>
      <c r="G81" s="30">
        <v>8497070</v>
      </c>
      <c r="H81" s="32" t="s">
        <v>69</v>
      </c>
      <c r="I81" s="30">
        <v>1699414</v>
      </c>
      <c r="O81" s="3"/>
    </row>
    <row r="82" spans="3:15" s="23" customFormat="1" ht="12">
      <c r="C82" s="35"/>
      <c r="D82" s="35"/>
      <c r="G82" s="30"/>
      <c r="H82" s="32"/>
      <c r="I82" s="30"/>
      <c r="O82" s="3"/>
    </row>
    <row r="83" spans="3:15" s="23" customFormat="1" ht="12">
      <c r="C83" s="35" t="s">
        <v>75</v>
      </c>
      <c r="D83" s="35"/>
      <c r="F83" s="35"/>
      <c r="G83" s="30">
        <v>21736731</v>
      </c>
      <c r="H83" s="32" t="s">
        <v>69</v>
      </c>
      <c r="I83" s="30">
        <v>4347346</v>
      </c>
      <c r="O83" s="3"/>
    </row>
    <row r="84" spans="3:15" s="23" customFormat="1" ht="12">
      <c r="C84" s="35"/>
      <c r="D84" s="35"/>
      <c r="F84" s="35"/>
      <c r="G84" s="30"/>
      <c r="H84" s="32"/>
      <c r="I84" s="30"/>
      <c r="O84" s="3"/>
    </row>
    <row r="85" spans="3:15" s="23" customFormat="1" ht="12">
      <c r="C85" s="35" t="s">
        <v>76</v>
      </c>
      <c r="G85" s="30">
        <v>73975333</v>
      </c>
      <c r="H85" s="32" t="s">
        <v>69</v>
      </c>
      <c r="I85" s="30">
        <v>14795067</v>
      </c>
      <c r="O85" s="3"/>
    </row>
    <row r="86" spans="3:15" s="23" customFormat="1" ht="12">
      <c r="C86" s="35"/>
      <c r="G86" s="30"/>
      <c r="H86" s="32"/>
      <c r="I86" s="30"/>
      <c r="O86" s="3"/>
    </row>
    <row r="87" spans="3:15" s="23" customFormat="1" ht="12">
      <c r="C87" s="35" t="s">
        <v>77</v>
      </c>
      <c r="D87" s="35"/>
      <c r="G87" s="30">
        <v>45753610</v>
      </c>
      <c r="H87" s="32" t="s">
        <v>69</v>
      </c>
      <c r="I87" s="30">
        <v>9150722</v>
      </c>
      <c r="O87" s="3"/>
    </row>
    <row r="88" spans="3:15" s="23" customFormat="1" ht="12">
      <c r="C88" s="35"/>
      <c r="D88" s="35"/>
      <c r="G88" s="30"/>
      <c r="H88" s="32"/>
      <c r="I88" s="30"/>
      <c r="O88" s="3"/>
    </row>
    <row r="89" spans="3:15" s="23" customFormat="1" ht="12">
      <c r="C89" s="35" t="s">
        <v>78</v>
      </c>
      <c r="G89" s="30">
        <v>189443</v>
      </c>
      <c r="H89" s="32" t="s">
        <v>69</v>
      </c>
      <c r="I89" s="30">
        <v>37889</v>
      </c>
      <c r="O89" s="3"/>
    </row>
    <row r="90" spans="3:15" s="23" customFormat="1" ht="12">
      <c r="C90" s="35"/>
      <c r="G90" s="30"/>
      <c r="H90" s="32"/>
      <c r="I90" s="30"/>
      <c r="O90" s="3"/>
    </row>
    <row r="91" spans="3:15" s="23" customFormat="1" ht="12">
      <c r="C91" s="35" t="s">
        <v>79</v>
      </c>
      <c r="G91" s="30">
        <v>48124545</v>
      </c>
      <c r="H91" s="32" t="s">
        <v>71</v>
      </c>
      <c r="I91" s="30">
        <v>48124545</v>
      </c>
      <c r="K91" s="30"/>
      <c r="O91" s="3"/>
    </row>
    <row r="92" spans="3:15" s="23" customFormat="1" ht="12">
      <c r="C92" s="35"/>
      <c r="G92" s="30"/>
      <c r="H92" s="32"/>
      <c r="I92" s="30"/>
      <c r="O92" s="3"/>
    </row>
    <row r="93" spans="3:15" s="23" customFormat="1" ht="12">
      <c r="C93" s="35" t="s">
        <v>80</v>
      </c>
      <c r="G93" s="40">
        <v>24987749</v>
      </c>
      <c r="H93" s="32" t="s">
        <v>81</v>
      </c>
      <c r="I93" s="40">
        <v>9245467</v>
      </c>
      <c r="O93" s="3"/>
    </row>
    <row r="94" spans="3:15" s="23" customFormat="1" ht="12">
      <c r="C94" s="35"/>
      <c r="G94" s="30"/>
      <c r="H94" s="35"/>
      <c r="I94" s="30"/>
      <c r="O94" s="3"/>
    </row>
    <row r="95" spans="3:15" s="23" customFormat="1" ht="12.6" thickBot="1">
      <c r="E95" s="35" t="s">
        <v>19</v>
      </c>
      <c r="F95" s="39"/>
      <c r="G95" s="41">
        <f>SUM(G73:G93)</f>
        <v>1946994746</v>
      </c>
      <c r="I95" s="41">
        <f>SUM(I73:I93)</f>
        <v>489617727</v>
      </c>
      <c r="O95" s="3"/>
    </row>
    <row r="96" spans="3:15" s="23" customFormat="1" ht="12" thickTop="1">
      <c r="O96" s="3"/>
    </row>
    <row r="97" spans="9:15" s="23" customFormat="1">
      <c r="I97" s="3"/>
      <c r="O97" s="3"/>
    </row>
    <row r="98" spans="9:15" s="23" customFormat="1" ht="12">
      <c r="I98" s="30"/>
      <c r="O98" s="3"/>
    </row>
    <row r="99" spans="9:15" s="23" customFormat="1"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I109" s="2"/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I125" s="2"/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32" spans="10:13" ht="13.2">
      <c r="J132" s="23"/>
      <c r="K132" s="23"/>
      <c r="L132" s="23"/>
      <c r="M132" s="42"/>
    </row>
    <row r="133" spans="10:13">
      <c r="J133" s="23"/>
      <c r="K133" s="23"/>
      <c r="L133" s="23"/>
      <c r="M133" s="43"/>
    </row>
    <row r="134" spans="10:13">
      <c r="J134" s="23"/>
      <c r="K134" s="23"/>
      <c r="L134" s="23"/>
      <c r="M134" s="43"/>
    </row>
  </sheetData>
  <mergeCells count="5"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I123"/>
  <sheetViews>
    <sheetView topLeftCell="A37" zoomScaleNormal="100" workbookViewId="0">
      <pane xSplit="1" topLeftCell="B1" activePane="topRight" state="frozen"/>
      <selection pane="topRight" activeCell="B47" sqref="B47"/>
    </sheetView>
  </sheetViews>
  <sheetFormatPr baseColWidth="10" defaultRowHeight="11.4"/>
  <cols>
    <col min="1" max="1" width="19.33203125" style="2" customWidth="1"/>
    <col min="2" max="2" width="19.44140625" style="2" customWidth="1"/>
    <col min="3" max="3" width="17" style="2" customWidth="1"/>
    <col min="4" max="4" width="17.109375" style="2" customWidth="1"/>
    <col min="5" max="5" width="16" style="2" customWidth="1"/>
    <col min="6" max="6" width="14.44140625" style="2" customWidth="1"/>
    <col min="7" max="7" width="4.5546875" style="2" customWidth="1"/>
    <col min="8" max="8" width="11.88671875" style="2" bestFit="1" customWidth="1"/>
    <col min="9" max="256" width="11.44140625" style="2"/>
    <col min="257" max="257" width="19.33203125" style="2" customWidth="1"/>
    <col min="258" max="258" width="19.44140625" style="2" customWidth="1"/>
    <col min="259" max="259" width="17" style="2" customWidth="1"/>
    <col min="260" max="260" width="17.109375" style="2" customWidth="1"/>
    <col min="261" max="261" width="16" style="2" customWidth="1"/>
    <col min="262" max="262" width="14.44140625" style="2" customWidth="1"/>
    <col min="263" max="263" width="4.5546875" style="2" customWidth="1"/>
    <col min="264" max="264" width="11.88671875" style="2" bestFit="1" customWidth="1"/>
    <col min="265" max="512" width="11.44140625" style="2"/>
    <col min="513" max="513" width="19.33203125" style="2" customWidth="1"/>
    <col min="514" max="514" width="19.44140625" style="2" customWidth="1"/>
    <col min="515" max="515" width="17" style="2" customWidth="1"/>
    <col min="516" max="516" width="17.109375" style="2" customWidth="1"/>
    <col min="517" max="517" width="16" style="2" customWidth="1"/>
    <col min="518" max="518" width="14.44140625" style="2" customWidth="1"/>
    <col min="519" max="519" width="4.5546875" style="2" customWidth="1"/>
    <col min="520" max="520" width="11.88671875" style="2" bestFit="1" customWidth="1"/>
    <col min="521" max="768" width="11.44140625" style="2"/>
    <col min="769" max="769" width="19.33203125" style="2" customWidth="1"/>
    <col min="770" max="770" width="19.44140625" style="2" customWidth="1"/>
    <col min="771" max="771" width="17" style="2" customWidth="1"/>
    <col min="772" max="772" width="17.109375" style="2" customWidth="1"/>
    <col min="773" max="773" width="16" style="2" customWidth="1"/>
    <col min="774" max="774" width="14.44140625" style="2" customWidth="1"/>
    <col min="775" max="775" width="4.5546875" style="2" customWidth="1"/>
    <col min="776" max="776" width="11.88671875" style="2" bestFit="1" customWidth="1"/>
    <col min="777" max="1024" width="11.44140625" style="2"/>
    <col min="1025" max="1025" width="19.33203125" style="2" customWidth="1"/>
    <col min="1026" max="1026" width="19.44140625" style="2" customWidth="1"/>
    <col min="1027" max="1027" width="17" style="2" customWidth="1"/>
    <col min="1028" max="1028" width="17.109375" style="2" customWidth="1"/>
    <col min="1029" max="1029" width="16" style="2" customWidth="1"/>
    <col min="1030" max="1030" width="14.44140625" style="2" customWidth="1"/>
    <col min="1031" max="1031" width="4.5546875" style="2" customWidth="1"/>
    <col min="1032" max="1032" width="11.88671875" style="2" bestFit="1" customWidth="1"/>
    <col min="1033" max="1280" width="11.44140625" style="2"/>
    <col min="1281" max="1281" width="19.33203125" style="2" customWidth="1"/>
    <col min="1282" max="1282" width="19.44140625" style="2" customWidth="1"/>
    <col min="1283" max="1283" width="17" style="2" customWidth="1"/>
    <col min="1284" max="1284" width="17.109375" style="2" customWidth="1"/>
    <col min="1285" max="1285" width="16" style="2" customWidth="1"/>
    <col min="1286" max="1286" width="14.44140625" style="2" customWidth="1"/>
    <col min="1287" max="1287" width="4.5546875" style="2" customWidth="1"/>
    <col min="1288" max="1288" width="11.88671875" style="2" bestFit="1" customWidth="1"/>
    <col min="1289" max="1536" width="11.44140625" style="2"/>
    <col min="1537" max="1537" width="19.33203125" style="2" customWidth="1"/>
    <col min="1538" max="1538" width="19.44140625" style="2" customWidth="1"/>
    <col min="1539" max="1539" width="17" style="2" customWidth="1"/>
    <col min="1540" max="1540" width="17.109375" style="2" customWidth="1"/>
    <col min="1541" max="1541" width="16" style="2" customWidth="1"/>
    <col min="1542" max="1542" width="14.44140625" style="2" customWidth="1"/>
    <col min="1543" max="1543" width="4.5546875" style="2" customWidth="1"/>
    <col min="1544" max="1544" width="11.88671875" style="2" bestFit="1" customWidth="1"/>
    <col min="1545" max="1792" width="11.44140625" style="2"/>
    <col min="1793" max="1793" width="19.33203125" style="2" customWidth="1"/>
    <col min="1794" max="1794" width="19.44140625" style="2" customWidth="1"/>
    <col min="1795" max="1795" width="17" style="2" customWidth="1"/>
    <col min="1796" max="1796" width="17.109375" style="2" customWidth="1"/>
    <col min="1797" max="1797" width="16" style="2" customWidth="1"/>
    <col min="1798" max="1798" width="14.44140625" style="2" customWidth="1"/>
    <col min="1799" max="1799" width="4.5546875" style="2" customWidth="1"/>
    <col min="1800" max="1800" width="11.88671875" style="2" bestFit="1" customWidth="1"/>
    <col min="1801" max="2048" width="11.44140625" style="2"/>
    <col min="2049" max="2049" width="19.33203125" style="2" customWidth="1"/>
    <col min="2050" max="2050" width="19.44140625" style="2" customWidth="1"/>
    <col min="2051" max="2051" width="17" style="2" customWidth="1"/>
    <col min="2052" max="2052" width="17.109375" style="2" customWidth="1"/>
    <col min="2053" max="2053" width="16" style="2" customWidth="1"/>
    <col min="2054" max="2054" width="14.44140625" style="2" customWidth="1"/>
    <col min="2055" max="2055" width="4.5546875" style="2" customWidth="1"/>
    <col min="2056" max="2056" width="11.88671875" style="2" bestFit="1" customWidth="1"/>
    <col min="2057" max="2304" width="11.44140625" style="2"/>
    <col min="2305" max="2305" width="19.33203125" style="2" customWidth="1"/>
    <col min="2306" max="2306" width="19.44140625" style="2" customWidth="1"/>
    <col min="2307" max="2307" width="17" style="2" customWidth="1"/>
    <col min="2308" max="2308" width="17.109375" style="2" customWidth="1"/>
    <col min="2309" max="2309" width="16" style="2" customWidth="1"/>
    <col min="2310" max="2310" width="14.44140625" style="2" customWidth="1"/>
    <col min="2311" max="2311" width="4.5546875" style="2" customWidth="1"/>
    <col min="2312" max="2312" width="11.88671875" style="2" bestFit="1" customWidth="1"/>
    <col min="2313" max="2560" width="11.44140625" style="2"/>
    <col min="2561" max="2561" width="19.33203125" style="2" customWidth="1"/>
    <col min="2562" max="2562" width="19.44140625" style="2" customWidth="1"/>
    <col min="2563" max="2563" width="17" style="2" customWidth="1"/>
    <col min="2564" max="2564" width="17.109375" style="2" customWidth="1"/>
    <col min="2565" max="2565" width="16" style="2" customWidth="1"/>
    <col min="2566" max="2566" width="14.44140625" style="2" customWidth="1"/>
    <col min="2567" max="2567" width="4.5546875" style="2" customWidth="1"/>
    <col min="2568" max="2568" width="11.88671875" style="2" bestFit="1" customWidth="1"/>
    <col min="2569" max="2816" width="11.44140625" style="2"/>
    <col min="2817" max="2817" width="19.33203125" style="2" customWidth="1"/>
    <col min="2818" max="2818" width="19.44140625" style="2" customWidth="1"/>
    <col min="2819" max="2819" width="17" style="2" customWidth="1"/>
    <col min="2820" max="2820" width="17.109375" style="2" customWidth="1"/>
    <col min="2821" max="2821" width="16" style="2" customWidth="1"/>
    <col min="2822" max="2822" width="14.44140625" style="2" customWidth="1"/>
    <col min="2823" max="2823" width="4.5546875" style="2" customWidth="1"/>
    <col min="2824" max="2824" width="11.88671875" style="2" bestFit="1" customWidth="1"/>
    <col min="2825" max="3072" width="11.44140625" style="2"/>
    <col min="3073" max="3073" width="19.33203125" style="2" customWidth="1"/>
    <col min="3074" max="3074" width="19.44140625" style="2" customWidth="1"/>
    <col min="3075" max="3075" width="17" style="2" customWidth="1"/>
    <col min="3076" max="3076" width="17.109375" style="2" customWidth="1"/>
    <col min="3077" max="3077" width="16" style="2" customWidth="1"/>
    <col min="3078" max="3078" width="14.44140625" style="2" customWidth="1"/>
    <col min="3079" max="3079" width="4.5546875" style="2" customWidth="1"/>
    <col min="3080" max="3080" width="11.88671875" style="2" bestFit="1" customWidth="1"/>
    <col min="3081" max="3328" width="11.44140625" style="2"/>
    <col min="3329" max="3329" width="19.33203125" style="2" customWidth="1"/>
    <col min="3330" max="3330" width="19.44140625" style="2" customWidth="1"/>
    <col min="3331" max="3331" width="17" style="2" customWidth="1"/>
    <col min="3332" max="3332" width="17.109375" style="2" customWidth="1"/>
    <col min="3333" max="3333" width="16" style="2" customWidth="1"/>
    <col min="3334" max="3334" width="14.44140625" style="2" customWidth="1"/>
    <col min="3335" max="3335" width="4.5546875" style="2" customWidth="1"/>
    <col min="3336" max="3336" width="11.88671875" style="2" bestFit="1" customWidth="1"/>
    <col min="3337" max="3584" width="11.44140625" style="2"/>
    <col min="3585" max="3585" width="19.33203125" style="2" customWidth="1"/>
    <col min="3586" max="3586" width="19.44140625" style="2" customWidth="1"/>
    <col min="3587" max="3587" width="17" style="2" customWidth="1"/>
    <col min="3588" max="3588" width="17.109375" style="2" customWidth="1"/>
    <col min="3589" max="3589" width="16" style="2" customWidth="1"/>
    <col min="3590" max="3590" width="14.44140625" style="2" customWidth="1"/>
    <col min="3591" max="3591" width="4.5546875" style="2" customWidth="1"/>
    <col min="3592" max="3592" width="11.88671875" style="2" bestFit="1" customWidth="1"/>
    <col min="3593" max="3840" width="11.44140625" style="2"/>
    <col min="3841" max="3841" width="19.33203125" style="2" customWidth="1"/>
    <col min="3842" max="3842" width="19.44140625" style="2" customWidth="1"/>
    <col min="3843" max="3843" width="17" style="2" customWidth="1"/>
    <col min="3844" max="3844" width="17.109375" style="2" customWidth="1"/>
    <col min="3845" max="3845" width="16" style="2" customWidth="1"/>
    <col min="3846" max="3846" width="14.44140625" style="2" customWidth="1"/>
    <col min="3847" max="3847" width="4.5546875" style="2" customWidth="1"/>
    <col min="3848" max="3848" width="11.88671875" style="2" bestFit="1" customWidth="1"/>
    <col min="3849" max="4096" width="11.44140625" style="2"/>
    <col min="4097" max="4097" width="19.33203125" style="2" customWidth="1"/>
    <col min="4098" max="4098" width="19.44140625" style="2" customWidth="1"/>
    <col min="4099" max="4099" width="17" style="2" customWidth="1"/>
    <col min="4100" max="4100" width="17.109375" style="2" customWidth="1"/>
    <col min="4101" max="4101" width="16" style="2" customWidth="1"/>
    <col min="4102" max="4102" width="14.44140625" style="2" customWidth="1"/>
    <col min="4103" max="4103" width="4.5546875" style="2" customWidth="1"/>
    <col min="4104" max="4104" width="11.88671875" style="2" bestFit="1" customWidth="1"/>
    <col min="4105" max="4352" width="11.44140625" style="2"/>
    <col min="4353" max="4353" width="19.33203125" style="2" customWidth="1"/>
    <col min="4354" max="4354" width="19.44140625" style="2" customWidth="1"/>
    <col min="4355" max="4355" width="17" style="2" customWidth="1"/>
    <col min="4356" max="4356" width="17.109375" style="2" customWidth="1"/>
    <col min="4357" max="4357" width="16" style="2" customWidth="1"/>
    <col min="4358" max="4358" width="14.44140625" style="2" customWidth="1"/>
    <col min="4359" max="4359" width="4.5546875" style="2" customWidth="1"/>
    <col min="4360" max="4360" width="11.88671875" style="2" bestFit="1" customWidth="1"/>
    <col min="4361" max="4608" width="11.44140625" style="2"/>
    <col min="4609" max="4609" width="19.33203125" style="2" customWidth="1"/>
    <col min="4610" max="4610" width="19.44140625" style="2" customWidth="1"/>
    <col min="4611" max="4611" width="17" style="2" customWidth="1"/>
    <col min="4612" max="4612" width="17.109375" style="2" customWidth="1"/>
    <col min="4613" max="4613" width="16" style="2" customWidth="1"/>
    <col min="4614" max="4614" width="14.44140625" style="2" customWidth="1"/>
    <col min="4615" max="4615" width="4.5546875" style="2" customWidth="1"/>
    <col min="4616" max="4616" width="11.88671875" style="2" bestFit="1" customWidth="1"/>
    <col min="4617" max="4864" width="11.44140625" style="2"/>
    <col min="4865" max="4865" width="19.33203125" style="2" customWidth="1"/>
    <col min="4866" max="4866" width="19.44140625" style="2" customWidth="1"/>
    <col min="4867" max="4867" width="17" style="2" customWidth="1"/>
    <col min="4868" max="4868" width="17.109375" style="2" customWidth="1"/>
    <col min="4869" max="4869" width="16" style="2" customWidth="1"/>
    <col min="4870" max="4870" width="14.44140625" style="2" customWidth="1"/>
    <col min="4871" max="4871" width="4.5546875" style="2" customWidth="1"/>
    <col min="4872" max="4872" width="11.88671875" style="2" bestFit="1" customWidth="1"/>
    <col min="4873" max="5120" width="11.44140625" style="2"/>
    <col min="5121" max="5121" width="19.33203125" style="2" customWidth="1"/>
    <col min="5122" max="5122" width="19.44140625" style="2" customWidth="1"/>
    <col min="5123" max="5123" width="17" style="2" customWidth="1"/>
    <col min="5124" max="5124" width="17.109375" style="2" customWidth="1"/>
    <col min="5125" max="5125" width="16" style="2" customWidth="1"/>
    <col min="5126" max="5126" width="14.44140625" style="2" customWidth="1"/>
    <col min="5127" max="5127" width="4.5546875" style="2" customWidth="1"/>
    <col min="5128" max="5128" width="11.88671875" style="2" bestFit="1" customWidth="1"/>
    <col min="5129" max="5376" width="11.44140625" style="2"/>
    <col min="5377" max="5377" width="19.33203125" style="2" customWidth="1"/>
    <col min="5378" max="5378" width="19.44140625" style="2" customWidth="1"/>
    <col min="5379" max="5379" width="17" style="2" customWidth="1"/>
    <col min="5380" max="5380" width="17.109375" style="2" customWidth="1"/>
    <col min="5381" max="5381" width="16" style="2" customWidth="1"/>
    <col min="5382" max="5382" width="14.44140625" style="2" customWidth="1"/>
    <col min="5383" max="5383" width="4.5546875" style="2" customWidth="1"/>
    <col min="5384" max="5384" width="11.88671875" style="2" bestFit="1" customWidth="1"/>
    <col min="5385" max="5632" width="11.44140625" style="2"/>
    <col min="5633" max="5633" width="19.33203125" style="2" customWidth="1"/>
    <col min="5634" max="5634" width="19.44140625" style="2" customWidth="1"/>
    <col min="5635" max="5635" width="17" style="2" customWidth="1"/>
    <col min="5636" max="5636" width="17.109375" style="2" customWidth="1"/>
    <col min="5637" max="5637" width="16" style="2" customWidth="1"/>
    <col min="5638" max="5638" width="14.44140625" style="2" customWidth="1"/>
    <col min="5639" max="5639" width="4.5546875" style="2" customWidth="1"/>
    <col min="5640" max="5640" width="11.88671875" style="2" bestFit="1" customWidth="1"/>
    <col min="5641" max="5888" width="11.44140625" style="2"/>
    <col min="5889" max="5889" width="19.33203125" style="2" customWidth="1"/>
    <col min="5890" max="5890" width="19.44140625" style="2" customWidth="1"/>
    <col min="5891" max="5891" width="17" style="2" customWidth="1"/>
    <col min="5892" max="5892" width="17.109375" style="2" customWidth="1"/>
    <col min="5893" max="5893" width="16" style="2" customWidth="1"/>
    <col min="5894" max="5894" width="14.44140625" style="2" customWidth="1"/>
    <col min="5895" max="5895" width="4.5546875" style="2" customWidth="1"/>
    <col min="5896" max="5896" width="11.88671875" style="2" bestFit="1" customWidth="1"/>
    <col min="5897" max="6144" width="11.44140625" style="2"/>
    <col min="6145" max="6145" width="19.33203125" style="2" customWidth="1"/>
    <col min="6146" max="6146" width="19.44140625" style="2" customWidth="1"/>
    <col min="6147" max="6147" width="17" style="2" customWidth="1"/>
    <col min="6148" max="6148" width="17.109375" style="2" customWidth="1"/>
    <col min="6149" max="6149" width="16" style="2" customWidth="1"/>
    <col min="6150" max="6150" width="14.44140625" style="2" customWidth="1"/>
    <col min="6151" max="6151" width="4.5546875" style="2" customWidth="1"/>
    <col min="6152" max="6152" width="11.88671875" style="2" bestFit="1" customWidth="1"/>
    <col min="6153" max="6400" width="11.44140625" style="2"/>
    <col min="6401" max="6401" width="19.33203125" style="2" customWidth="1"/>
    <col min="6402" max="6402" width="19.44140625" style="2" customWidth="1"/>
    <col min="6403" max="6403" width="17" style="2" customWidth="1"/>
    <col min="6404" max="6404" width="17.109375" style="2" customWidth="1"/>
    <col min="6405" max="6405" width="16" style="2" customWidth="1"/>
    <col min="6406" max="6406" width="14.44140625" style="2" customWidth="1"/>
    <col min="6407" max="6407" width="4.5546875" style="2" customWidth="1"/>
    <col min="6408" max="6408" width="11.88671875" style="2" bestFit="1" customWidth="1"/>
    <col min="6409" max="6656" width="11.44140625" style="2"/>
    <col min="6657" max="6657" width="19.33203125" style="2" customWidth="1"/>
    <col min="6658" max="6658" width="19.44140625" style="2" customWidth="1"/>
    <col min="6659" max="6659" width="17" style="2" customWidth="1"/>
    <col min="6660" max="6660" width="17.109375" style="2" customWidth="1"/>
    <col min="6661" max="6661" width="16" style="2" customWidth="1"/>
    <col min="6662" max="6662" width="14.44140625" style="2" customWidth="1"/>
    <col min="6663" max="6663" width="4.5546875" style="2" customWidth="1"/>
    <col min="6664" max="6664" width="11.88671875" style="2" bestFit="1" customWidth="1"/>
    <col min="6665" max="6912" width="11.44140625" style="2"/>
    <col min="6913" max="6913" width="19.33203125" style="2" customWidth="1"/>
    <col min="6914" max="6914" width="19.44140625" style="2" customWidth="1"/>
    <col min="6915" max="6915" width="17" style="2" customWidth="1"/>
    <col min="6916" max="6916" width="17.109375" style="2" customWidth="1"/>
    <col min="6917" max="6917" width="16" style="2" customWidth="1"/>
    <col min="6918" max="6918" width="14.44140625" style="2" customWidth="1"/>
    <col min="6919" max="6919" width="4.5546875" style="2" customWidth="1"/>
    <col min="6920" max="6920" width="11.88671875" style="2" bestFit="1" customWidth="1"/>
    <col min="6921" max="7168" width="11.44140625" style="2"/>
    <col min="7169" max="7169" width="19.33203125" style="2" customWidth="1"/>
    <col min="7170" max="7170" width="19.44140625" style="2" customWidth="1"/>
    <col min="7171" max="7171" width="17" style="2" customWidth="1"/>
    <col min="7172" max="7172" width="17.109375" style="2" customWidth="1"/>
    <col min="7173" max="7173" width="16" style="2" customWidth="1"/>
    <col min="7174" max="7174" width="14.44140625" style="2" customWidth="1"/>
    <col min="7175" max="7175" width="4.5546875" style="2" customWidth="1"/>
    <col min="7176" max="7176" width="11.88671875" style="2" bestFit="1" customWidth="1"/>
    <col min="7177" max="7424" width="11.44140625" style="2"/>
    <col min="7425" max="7425" width="19.33203125" style="2" customWidth="1"/>
    <col min="7426" max="7426" width="19.44140625" style="2" customWidth="1"/>
    <col min="7427" max="7427" width="17" style="2" customWidth="1"/>
    <col min="7428" max="7428" width="17.109375" style="2" customWidth="1"/>
    <col min="7429" max="7429" width="16" style="2" customWidth="1"/>
    <col min="7430" max="7430" width="14.44140625" style="2" customWidth="1"/>
    <col min="7431" max="7431" width="4.5546875" style="2" customWidth="1"/>
    <col min="7432" max="7432" width="11.88671875" style="2" bestFit="1" customWidth="1"/>
    <col min="7433" max="7680" width="11.44140625" style="2"/>
    <col min="7681" max="7681" width="19.33203125" style="2" customWidth="1"/>
    <col min="7682" max="7682" width="19.44140625" style="2" customWidth="1"/>
    <col min="7683" max="7683" width="17" style="2" customWidth="1"/>
    <col min="7684" max="7684" width="17.109375" style="2" customWidth="1"/>
    <col min="7685" max="7685" width="16" style="2" customWidth="1"/>
    <col min="7686" max="7686" width="14.44140625" style="2" customWidth="1"/>
    <col min="7687" max="7687" width="4.5546875" style="2" customWidth="1"/>
    <col min="7688" max="7688" width="11.88671875" style="2" bestFit="1" customWidth="1"/>
    <col min="7689" max="7936" width="11.44140625" style="2"/>
    <col min="7937" max="7937" width="19.33203125" style="2" customWidth="1"/>
    <col min="7938" max="7938" width="19.44140625" style="2" customWidth="1"/>
    <col min="7939" max="7939" width="17" style="2" customWidth="1"/>
    <col min="7940" max="7940" width="17.109375" style="2" customWidth="1"/>
    <col min="7941" max="7941" width="16" style="2" customWidth="1"/>
    <col min="7942" max="7942" width="14.44140625" style="2" customWidth="1"/>
    <col min="7943" max="7943" width="4.5546875" style="2" customWidth="1"/>
    <col min="7944" max="7944" width="11.88671875" style="2" bestFit="1" customWidth="1"/>
    <col min="7945" max="8192" width="11.44140625" style="2"/>
    <col min="8193" max="8193" width="19.33203125" style="2" customWidth="1"/>
    <col min="8194" max="8194" width="19.44140625" style="2" customWidth="1"/>
    <col min="8195" max="8195" width="17" style="2" customWidth="1"/>
    <col min="8196" max="8196" width="17.109375" style="2" customWidth="1"/>
    <col min="8197" max="8197" width="16" style="2" customWidth="1"/>
    <col min="8198" max="8198" width="14.44140625" style="2" customWidth="1"/>
    <col min="8199" max="8199" width="4.5546875" style="2" customWidth="1"/>
    <col min="8200" max="8200" width="11.88671875" style="2" bestFit="1" customWidth="1"/>
    <col min="8201" max="8448" width="11.44140625" style="2"/>
    <col min="8449" max="8449" width="19.33203125" style="2" customWidth="1"/>
    <col min="8450" max="8450" width="19.44140625" style="2" customWidth="1"/>
    <col min="8451" max="8451" width="17" style="2" customWidth="1"/>
    <col min="8452" max="8452" width="17.109375" style="2" customWidth="1"/>
    <col min="8453" max="8453" width="16" style="2" customWidth="1"/>
    <col min="8454" max="8454" width="14.44140625" style="2" customWidth="1"/>
    <col min="8455" max="8455" width="4.5546875" style="2" customWidth="1"/>
    <col min="8456" max="8456" width="11.88671875" style="2" bestFit="1" customWidth="1"/>
    <col min="8457" max="8704" width="11.44140625" style="2"/>
    <col min="8705" max="8705" width="19.33203125" style="2" customWidth="1"/>
    <col min="8706" max="8706" width="19.44140625" style="2" customWidth="1"/>
    <col min="8707" max="8707" width="17" style="2" customWidth="1"/>
    <col min="8708" max="8708" width="17.109375" style="2" customWidth="1"/>
    <col min="8709" max="8709" width="16" style="2" customWidth="1"/>
    <col min="8710" max="8710" width="14.44140625" style="2" customWidth="1"/>
    <col min="8711" max="8711" width="4.5546875" style="2" customWidth="1"/>
    <col min="8712" max="8712" width="11.88671875" style="2" bestFit="1" customWidth="1"/>
    <col min="8713" max="8960" width="11.44140625" style="2"/>
    <col min="8961" max="8961" width="19.33203125" style="2" customWidth="1"/>
    <col min="8962" max="8962" width="19.44140625" style="2" customWidth="1"/>
    <col min="8963" max="8963" width="17" style="2" customWidth="1"/>
    <col min="8964" max="8964" width="17.109375" style="2" customWidth="1"/>
    <col min="8965" max="8965" width="16" style="2" customWidth="1"/>
    <col min="8966" max="8966" width="14.44140625" style="2" customWidth="1"/>
    <col min="8967" max="8967" width="4.5546875" style="2" customWidth="1"/>
    <col min="8968" max="8968" width="11.88671875" style="2" bestFit="1" customWidth="1"/>
    <col min="8969" max="9216" width="11.44140625" style="2"/>
    <col min="9217" max="9217" width="19.33203125" style="2" customWidth="1"/>
    <col min="9218" max="9218" width="19.44140625" style="2" customWidth="1"/>
    <col min="9219" max="9219" width="17" style="2" customWidth="1"/>
    <col min="9220" max="9220" width="17.109375" style="2" customWidth="1"/>
    <col min="9221" max="9221" width="16" style="2" customWidth="1"/>
    <col min="9222" max="9222" width="14.44140625" style="2" customWidth="1"/>
    <col min="9223" max="9223" width="4.5546875" style="2" customWidth="1"/>
    <col min="9224" max="9224" width="11.88671875" style="2" bestFit="1" customWidth="1"/>
    <col min="9225" max="9472" width="11.44140625" style="2"/>
    <col min="9473" max="9473" width="19.33203125" style="2" customWidth="1"/>
    <col min="9474" max="9474" width="19.44140625" style="2" customWidth="1"/>
    <col min="9475" max="9475" width="17" style="2" customWidth="1"/>
    <col min="9476" max="9476" width="17.109375" style="2" customWidth="1"/>
    <col min="9477" max="9477" width="16" style="2" customWidth="1"/>
    <col min="9478" max="9478" width="14.44140625" style="2" customWidth="1"/>
    <col min="9479" max="9479" width="4.5546875" style="2" customWidth="1"/>
    <col min="9480" max="9480" width="11.88671875" style="2" bestFit="1" customWidth="1"/>
    <col min="9481" max="9728" width="11.44140625" style="2"/>
    <col min="9729" max="9729" width="19.33203125" style="2" customWidth="1"/>
    <col min="9730" max="9730" width="19.44140625" style="2" customWidth="1"/>
    <col min="9731" max="9731" width="17" style="2" customWidth="1"/>
    <col min="9732" max="9732" width="17.109375" style="2" customWidth="1"/>
    <col min="9733" max="9733" width="16" style="2" customWidth="1"/>
    <col min="9734" max="9734" width="14.44140625" style="2" customWidth="1"/>
    <col min="9735" max="9735" width="4.5546875" style="2" customWidth="1"/>
    <col min="9736" max="9736" width="11.88671875" style="2" bestFit="1" customWidth="1"/>
    <col min="9737" max="9984" width="11.44140625" style="2"/>
    <col min="9985" max="9985" width="19.33203125" style="2" customWidth="1"/>
    <col min="9986" max="9986" width="19.44140625" style="2" customWidth="1"/>
    <col min="9987" max="9987" width="17" style="2" customWidth="1"/>
    <col min="9988" max="9988" width="17.109375" style="2" customWidth="1"/>
    <col min="9989" max="9989" width="16" style="2" customWidth="1"/>
    <col min="9990" max="9990" width="14.44140625" style="2" customWidth="1"/>
    <col min="9991" max="9991" width="4.5546875" style="2" customWidth="1"/>
    <col min="9992" max="9992" width="11.88671875" style="2" bestFit="1" customWidth="1"/>
    <col min="9993" max="10240" width="11.44140625" style="2"/>
    <col min="10241" max="10241" width="19.33203125" style="2" customWidth="1"/>
    <col min="10242" max="10242" width="19.44140625" style="2" customWidth="1"/>
    <col min="10243" max="10243" width="17" style="2" customWidth="1"/>
    <col min="10244" max="10244" width="17.109375" style="2" customWidth="1"/>
    <col min="10245" max="10245" width="16" style="2" customWidth="1"/>
    <col min="10246" max="10246" width="14.44140625" style="2" customWidth="1"/>
    <col min="10247" max="10247" width="4.5546875" style="2" customWidth="1"/>
    <col min="10248" max="10248" width="11.88671875" style="2" bestFit="1" customWidth="1"/>
    <col min="10249" max="10496" width="11.44140625" style="2"/>
    <col min="10497" max="10497" width="19.33203125" style="2" customWidth="1"/>
    <col min="10498" max="10498" width="19.44140625" style="2" customWidth="1"/>
    <col min="10499" max="10499" width="17" style="2" customWidth="1"/>
    <col min="10500" max="10500" width="17.109375" style="2" customWidth="1"/>
    <col min="10501" max="10501" width="16" style="2" customWidth="1"/>
    <col min="10502" max="10502" width="14.44140625" style="2" customWidth="1"/>
    <col min="10503" max="10503" width="4.5546875" style="2" customWidth="1"/>
    <col min="10504" max="10504" width="11.88671875" style="2" bestFit="1" customWidth="1"/>
    <col min="10505" max="10752" width="11.44140625" style="2"/>
    <col min="10753" max="10753" width="19.33203125" style="2" customWidth="1"/>
    <col min="10754" max="10754" width="19.44140625" style="2" customWidth="1"/>
    <col min="10755" max="10755" width="17" style="2" customWidth="1"/>
    <col min="10756" max="10756" width="17.109375" style="2" customWidth="1"/>
    <col min="10757" max="10757" width="16" style="2" customWidth="1"/>
    <col min="10758" max="10758" width="14.44140625" style="2" customWidth="1"/>
    <col min="10759" max="10759" width="4.5546875" style="2" customWidth="1"/>
    <col min="10760" max="10760" width="11.88671875" style="2" bestFit="1" customWidth="1"/>
    <col min="10761" max="11008" width="11.44140625" style="2"/>
    <col min="11009" max="11009" width="19.33203125" style="2" customWidth="1"/>
    <col min="11010" max="11010" width="19.44140625" style="2" customWidth="1"/>
    <col min="11011" max="11011" width="17" style="2" customWidth="1"/>
    <col min="11012" max="11012" width="17.109375" style="2" customWidth="1"/>
    <col min="11013" max="11013" width="16" style="2" customWidth="1"/>
    <col min="11014" max="11014" width="14.44140625" style="2" customWidth="1"/>
    <col min="11015" max="11015" width="4.5546875" style="2" customWidth="1"/>
    <col min="11016" max="11016" width="11.88671875" style="2" bestFit="1" customWidth="1"/>
    <col min="11017" max="11264" width="11.44140625" style="2"/>
    <col min="11265" max="11265" width="19.33203125" style="2" customWidth="1"/>
    <col min="11266" max="11266" width="19.44140625" style="2" customWidth="1"/>
    <col min="11267" max="11267" width="17" style="2" customWidth="1"/>
    <col min="11268" max="11268" width="17.109375" style="2" customWidth="1"/>
    <col min="11269" max="11269" width="16" style="2" customWidth="1"/>
    <col min="11270" max="11270" width="14.44140625" style="2" customWidth="1"/>
    <col min="11271" max="11271" width="4.5546875" style="2" customWidth="1"/>
    <col min="11272" max="11272" width="11.88671875" style="2" bestFit="1" customWidth="1"/>
    <col min="11273" max="11520" width="11.44140625" style="2"/>
    <col min="11521" max="11521" width="19.33203125" style="2" customWidth="1"/>
    <col min="11522" max="11522" width="19.44140625" style="2" customWidth="1"/>
    <col min="11523" max="11523" width="17" style="2" customWidth="1"/>
    <col min="11524" max="11524" width="17.109375" style="2" customWidth="1"/>
    <col min="11525" max="11525" width="16" style="2" customWidth="1"/>
    <col min="11526" max="11526" width="14.44140625" style="2" customWidth="1"/>
    <col min="11527" max="11527" width="4.5546875" style="2" customWidth="1"/>
    <col min="11528" max="11528" width="11.88671875" style="2" bestFit="1" customWidth="1"/>
    <col min="11529" max="11776" width="11.44140625" style="2"/>
    <col min="11777" max="11777" width="19.33203125" style="2" customWidth="1"/>
    <col min="11778" max="11778" width="19.44140625" style="2" customWidth="1"/>
    <col min="11779" max="11779" width="17" style="2" customWidth="1"/>
    <col min="11780" max="11780" width="17.109375" style="2" customWidth="1"/>
    <col min="11781" max="11781" width="16" style="2" customWidth="1"/>
    <col min="11782" max="11782" width="14.44140625" style="2" customWidth="1"/>
    <col min="11783" max="11783" width="4.5546875" style="2" customWidth="1"/>
    <col min="11784" max="11784" width="11.88671875" style="2" bestFit="1" customWidth="1"/>
    <col min="11785" max="12032" width="11.44140625" style="2"/>
    <col min="12033" max="12033" width="19.33203125" style="2" customWidth="1"/>
    <col min="12034" max="12034" width="19.44140625" style="2" customWidth="1"/>
    <col min="12035" max="12035" width="17" style="2" customWidth="1"/>
    <col min="12036" max="12036" width="17.109375" style="2" customWidth="1"/>
    <col min="12037" max="12037" width="16" style="2" customWidth="1"/>
    <col min="12038" max="12038" width="14.44140625" style="2" customWidth="1"/>
    <col min="12039" max="12039" width="4.5546875" style="2" customWidth="1"/>
    <col min="12040" max="12040" width="11.88671875" style="2" bestFit="1" customWidth="1"/>
    <col min="12041" max="12288" width="11.44140625" style="2"/>
    <col min="12289" max="12289" width="19.33203125" style="2" customWidth="1"/>
    <col min="12290" max="12290" width="19.44140625" style="2" customWidth="1"/>
    <col min="12291" max="12291" width="17" style="2" customWidth="1"/>
    <col min="12292" max="12292" width="17.109375" style="2" customWidth="1"/>
    <col min="12293" max="12293" width="16" style="2" customWidth="1"/>
    <col min="12294" max="12294" width="14.44140625" style="2" customWidth="1"/>
    <col min="12295" max="12295" width="4.5546875" style="2" customWidth="1"/>
    <col min="12296" max="12296" width="11.88671875" style="2" bestFit="1" customWidth="1"/>
    <col min="12297" max="12544" width="11.44140625" style="2"/>
    <col min="12545" max="12545" width="19.33203125" style="2" customWidth="1"/>
    <col min="12546" max="12546" width="19.44140625" style="2" customWidth="1"/>
    <col min="12547" max="12547" width="17" style="2" customWidth="1"/>
    <col min="12548" max="12548" width="17.109375" style="2" customWidth="1"/>
    <col min="12549" max="12549" width="16" style="2" customWidth="1"/>
    <col min="12550" max="12550" width="14.44140625" style="2" customWidth="1"/>
    <col min="12551" max="12551" width="4.5546875" style="2" customWidth="1"/>
    <col min="12552" max="12552" width="11.88671875" style="2" bestFit="1" customWidth="1"/>
    <col min="12553" max="12800" width="11.44140625" style="2"/>
    <col min="12801" max="12801" width="19.33203125" style="2" customWidth="1"/>
    <col min="12802" max="12802" width="19.44140625" style="2" customWidth="1"/>
    <col min="12803" max="12803" width="17" style="2" customWidth="1"/>
    <col min="12804" max="12804" width="17.109375" style="2" customWidth="1"/>
    <col min="12805" max="12805" width="16" style="2" customWidth="1"/>
    <col min="12806" max="12806" width="14.44140625" style="2" customWidth="1"/>
    <col min="12807" max="12807" width="4.5546875" style="2" customWidth="1"/>
    <col min="12808" max="12808" width="11.88671875" style="2" bestFit="1" customWidth="1"/>
    <col min="12809" max="13056" width="11.44140625" style="2"/>
    <col min="13057" max="13057" width="19.33203125" style="2" customWidth="1"/>
    <col min="13058" max="13058" width="19.44140625" style="2" customWidth="1"/>
    <col min="13059" max="13059" width="17" style="2" customWidth="1"/>
    <col min="13060" max="13060" width="17.109375" style="2" customWidth="1"/>
    <col min="13061" max="13061" width="16" style="2" customWidth="1"/>
    <col min="13062" max="13062" width="14.44140625" style="2" customWidth="1"/>
    <col min="13063" max="13063" width="4.5546875" style="2" customWidth="1"/>
    <col min="13064" max="13064" width="11.88671875" style="2" bestFit="1" customWidth="1"/>
    <col min="13065" max="13312" width="11.44140625" style="2"/>
    <col min="13313" max="13313" width="19.33203125" style="2" customWidth="1"/>
    <col min="13314" max="13314" width="19.44140625" style="2" customWidth="1"/>
    <col min="13315" max="13315" width="17" style="2" customWidth="1"/>
    <col min="13316" max="13316" width="17.109375" style="2" customWidth="1"/>
    <col min="13317" max="13317" width="16" style="2" customWidth="1"/>
    <col min="13318" max="13318" width="14.44140625" style="2" customWidth="1"/>
    <col min="13319" max="13319" width="4.5546875" style="2" customWidth="1"/>
    <col min="13320" max="13320" width="11.88671875" style="2" bestFit="1" customWidth="1"/>
    <col min="13321" max="13568" width="11.44140625" style="2"/>
    <col min="13569" max="13569" width="19.33203125" style="2" customWidth="1"/>
    <col min="13570" max="13570" width="19.44140625" style="2" customWidth="1"/>
    <col min="13571" max="13571" width="17" style="2" customWidth="1"/>
    <col min="13572" max="13572" width="17.109375" style="2" customWidth="1"/>
    <col min="13573" max="13573" width="16" style="2" customWidth="1"/>
    <col min="13574" max="13574" width="14.44140625" style="2" customWidth="1"/>
    <col min="13575" max="13575" width="4.5546875" style="2" customWidth="1"/>
    <col min="13576" max="13576" width="11.88671875" style="2" bestFit="1" customWidth="1"/>
    <col min="13577" max="13824" width="11.44140625" style="2"/>
    <col min="13825" max="13825" width="19.33203125" style="2" customWidth="1"/>
    <col min="13826" max="13826" width="19.44140625" style="2" customWidth="1"/>
    <col min="13827" max="13827" width="17" style="2" customWidth="1"/>
    <col min="13828" max="13828" width="17.109375" style="2" customWidth="1"/>
    <col min="13829" max="13829" width="16" style="2" customWidth="1"/>
    <col min="13830" max="13830" width="14.44140625" style="2" customWidth="1"/>
    <col min="13831" max="13831" width="4.5546875" style="2" customWidth="1"/>
    <col min="13832" max="13832" width="11.88671875" style="2" bestFit="1" customWidth="1"/>
    <col min="13833" max="14080" width="11.44140625" style="2"/>
    <col min="14081" max="14081" width="19.33203125" style="2" customWidth="1"/>
    <col min="14082" max="14082" width="19.44140625" style="2" customWidth="1"/>
    <col min="14083" max="14083" width="17" style="2" customWidth="1"/>
    <col min="14084" max="14084" width="17.109375" style="2" customWidth="1"/>
    <col min="14085" max="14085" width="16" style="2" customWidth="1"/>
    <col min="14086" max="14086" width="14.44140625" style="2" customWidth="1"/>
    <col min="14087" max="14087" width="4.5546875" style="2" customWidth="1"/>
    <col min="14088" max="14088" width="11.88671875" style="2" bestFit="1" customWidth="1"/>
    <col min="14089" max="14336" width="11.44140625" style="2"/>
    <col min="14337" max="14337" width="19.33203125" style="2" customWidth="1"/>
    <col min="14338" max="14338" width="19.44140625" style="2" customWidth="1"/>
    <col min="14339" max="14339" width="17" style="2" customWidth="1"/>
    <col min="14340" max="14340" width="17.109375" style="2" customWidth="1"/>
    <col min="14341" max="14341" width="16" style="2" customWidth="1"/>
    <col min="14342" max="14342" width="14.44140625" style="2" customWidth="1"/>
    <col min="14343" max="14343" width="4.5546875" style="2" customWidth="1"/>
    <col min="14344" max="14344" width="11.88671875" style="2" bestFit="1" customWidth="1"/>
    <col min="14345" max="14592" width="11.44140625" style="2"/>
    <col min="14593" max="14593" width="19.33203125" style="2" customWidth="1"/>
    <col min="14594" max="14594" width="19.44140625" style="2" customWidth="1"/>
    <col min="14595" max="14595" width="17" style="2" customWidth="1"/>
    <col min="14596" max="14596" width="17.109375" style="2" customWidth="1"/>
    <col min="14597" max="14597" width="16" style="2" customWidth="1"/>
    <col min="14598" max="14598" width="14.44140625" style="2" customWidth="1"/>
    <col min="14599" max="14599" width="4.5546875" style="2" customWidth="1"/>
    <col min="14600" max="14600" width="11.88671875" style="2" bestFit="1" customWidth="1"/>
    <col min="14601" max="14848" width="11.44140625" style="2"/>
    <col min="14849" max="14849" width="19.33203125" style="2" customWidth="1"/>
    <col min="14850" max="14850" width="19.44140625" style="2" customWidth="1"/>
    <col min="14851" max="14851" width="17" style="2" customWidth="1"/>
    <col min="14852" max="14852" width="17.109375" style="2" customWidth="1"/>
    <col min="14853" max="14853" width="16" style="2" customWidth="1"/>
    <col min="14854" max="14854" width="14.44140625" style="2" customWidth="1"/>
    <col min="14855" max="14855" width="4.5546875" style="2" customWidth="1"/>
    <col min="14856" max="14856" width="11.88671875" style="2" bestFit="1" customWidth="1"/>
    <col min="14857" max="15104" width="11.44140625" style="2"/>
    <col min="15105" max="15105" width="19.33203125" style="2" customWidth="1"/>
    <col min="15106" max="15106" width="19.44140625" style="2" customWidth="1"/>
    <col min="15107" max="15107" width="17" style="2" customWidth="1"/>
    <col min="15108" max="15108" width="17.109375" style="2" customWidth="1"/>
    <col min="15109" max="15109" width="16" style="2" customWidth="1"/>
    <col min="15110" max="15110" width="14.44140625" style="2" customWidth="1"/>
    <col min="15111" max="15111" width="4.5546875" style="2" customWidth="1"/>
    <col min="15112" max="15112" width="11.88671875" style="2" bestFit="1" customWidth="1"/>
    <col min="15113" max="15360" width="11.44140625" style="2"/>
    <col min="15361" max="15361" width="19.33203125" style="2" customWidth="1"/>
    <col min="15362" max="15362" width="19.44140625" style="2" customWidth="1"/>
    <col min="15363" max="15363" width="17" style="2" customWidth="1"/>
    <col min="15364" max="15364" width="17.109375" style="2" customWidth="1"/>
    <col min="15365" max="15365" width="16" style="2" customWidth="1"/>
    <col min="15366" max="15366" width="14.44140625" style="2" customWidth="1"/>
    <col min="15367" max="15367" width="4.5546875" style="2" customWidth="1"/>
    <col min="15368" max="15368" width="11.88671875" style="2" bestFit="1" customWidth="1"/>
    <col min="15369" max="15616" width="11.44140625" style="2"/>
    <col min="15617" max="15617" width="19.33203125" style="2" customWidth="1"/>
    <col min="15618" max="15618" width="19.44140625" style="2" customWidth="1"/>
    <col min="15619" max="15619" width="17" style="2" customWidth="1"/>
    <col min="15620" max="15620" width="17.109375" style="2" customWidth="1"/>
    <col min="15621" max="15621" width="16" style="2" customWidth="1"/>
    <col min="15622" max="15622" width="14.44140625" style="2" customWidth="1"/>
    <col min="15623" max="15623" width="4.5546875" style="2" customWidth="1"/>
    <col min="15624" max="15624" width="11.88671875" style="2" bestFit="1" customWidth="1"/>
    <col min="15625" max="15872" width="11.44140625" style="2"/>
    <col min="15873" max="15873" width="19.33203125" style="2" customWidth="1"/>
    <col min="15874" max="15874" width="19.44140625" style="2" customWidth="1"/>
    <col min="15875" max="15875" width="17" style="2" customWidth="1"/>
    <col min="15876" max="15876" width="17.109375" style="2" customWidth="1"/>
    <col min="15877" max="15877" width="16" style="2" customWidth="1"/>
    <col min="15878" max="15878" width="14.44140625" style="2" customWidth="1"/>
    <col min="15879" max="15879" width="4.5546875" style="2" customWidth="1"/>
    <col min="15880" max="15880" width="11.88671875" style="2" bestFit="1" customWidth="1"/>
    <col min="15881" max="16128" width="11.44140625" style="2"/>
    <col min="16129" max="16129" width="19.33203125" style="2" customWidth="1"/>
    <col min="16130" max="16130" width="19.44140625" style="2" customWidth="1"/>
    <col min="16131" max="16131" width="17" style="2" customWidth="1"/>
    <col min="16132" max="16132" width="17.109375" style="2" customWidth="1"/>
    <col min="16133" max="16133" width="16" style="2" customWidth="1"/>
    <col min="16134" max="16134" width="14.44140625" style="2" customWidth="1"/>
    <col min="16135" max="16135" width="4.5546875" style="2" customWidth="1"/>
    <col min="16136" max="16136" width="11.88671875" style="2" bestFit="1" customWidth="1"/>
    <col min="16137" max="16384" width="11.44140625" style="2"/>
  </cols>
  <sheetData>
    <row r="6" spans="1:9" ht="13.8">
      <c r="A6" s="178" t="s">
        <v>87</v>
      </c>
      <c r="B6" s="178"/>
      <c r="C6" s="178"/>
      <c r="D6" s="178"/>
      <c r="E6" s="178"/>
      <c r="F6" s="178"/>
    </row>
    <row r="7" spans="1:9" ht="13.8">
      <c r="A7" s="179" t="s">
        <v>85</v>
      </c>
      <c r="B7" s="179"/>
      <c r="C7" s="179"/>
      <c r="D7" s="179"/>
      <c r="E7" s="179"/>
      <c r="F7" s="179"/>
    </row>
    <row r="8" spans="1:9" ht="13.8" thickBot="1">
      <c r="A8" s="180"/>
      <c r="B8" s="180"/>
      <c r="C8" s="180"/>
      <c r="D8" s="180"/>
      <c r="E8" s="180"/>
      <c r="F8" s="180"/>
    </row>
    <row r="9" spans="1:9" s="7" customFormat="1" ht="10.199999999999999">
      <c r="A9" s="4"/>
      <c r="B9" s="5"/>
      <c r="C9" s="5" t="s">
        <v>2</v>
      </c>
      <c r="D9" s="5" t="s">
        <v>2</v>
      </c>
      <c r="E9" s="6" t="s">
        <v>6</v>
      </c>
      <c r="F9" s="5"/>
    </row>
    <row r="10" spans="1:9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1" t="s">
        <v>15</v>
      </c>
      <c r="F10" s="10" t="s">
        <v>19</v>
      </c>
    </row>
    <row r="11" spans="1:9" s="7" customFormat="1" ht="11.25" customHeight="1" thickBot="1">
      <c r="A11" s="12"/>
      <c r="B11" s="13"/>
      <c r="C11" s="13" t="s">
        <v>20</v>
      </c>
      <c r="D11" s="13"/>
      <c r="E11" s="13"/>
      <c r="F11" s="13"/>
    </row>
    <row r="12" spans="1:9" ht="12">
      <c r="A12" s="14"/>
      <c r="B12" s="15"/>
      <c r="C12" s="15"/>
      <c r="D12" s="15"/>
      <c r="E12" s="15"/>
      <c r="F12" s="17"/>
    </row>
    <row r="13" spans="1:9" s="23" customFormat="1">
      <c r="A13" s="18" t="s">
        <v>22</v>
      </c>
      <c r="B13" s="19">
        <v>-196621</v>
      </c>
      <c r="C13" s="19">
        <v>-2536</v>
      </c>
      <c r="D13" s="19">
        <v>-166</v>
      </c>
      <c r="E13" s="19">
        <v>545368</v>
      </c>
      <c r="F13" s="21">
        <f t="shared" ref="F13:F55" si="0">SUM(B13:E13)</f>
        <v>346045</v>
      </c>
      <c r="G13" s="2"/>
      <c r="H13" s="3"/>
      <c r="I13" s="3"/>
    </row>
    <row r="14" spans="1:9" s="23" customFormat="1">
      <c r="A14" s="24" t="s">
        <v>23</v>
      </c>
      <c r="B14" s="19">
        <v>-326655</v>
      </c>
      <c r="C14" s="19">
        <v>-4213</v>
      </c>
      <c r="D14" s="19">
        <v>-276</v>
      </c>
      <c r="E14" s="19">
        <v>879133</v>
      </c>
      <c r="F14" s="21">
        <f t="shared" si="0"/>
        <v>547989</v>
      </c>
      <c r="G14" s="15"/>
      <c r="H14" s="3"/>
      <c r="I14" s="3"/>
    </row>
    <row r="15" spans="1:9" s="23" customFormat="1">
      <c r="A15" s="24" t="s">
        <v>24</v>
      </c>
      <c r="B15" s="19">
        <v>-2022196</v>
      </c>
      <c r="C15" s="19">
        <v>-26084</v>
      </c>
      <c r="D15" s="19">
        <v>-1709</v>
      </c>
      <c r="E15" s="19">
        <v>899669</v>
      </c>
      <c r="F15" s="21">
        <f t="shared" si="0"/>
        <v>-1150320</v>
      </c>
      <c r="H15" s="3"/>
      <c r="I15" s="3"/>
    </row>
    <row r="16" spans="1:9" s="23" customFormat="1">
      <c r="A16" s="24" t="s">
        <v>25</v>
      </c>
      <c r="B16" s="19">
        <v>-180033</v>
      </c>
      <c r="C16" s="19">
        <v>-2322</v>
      </c>
      <c r="D16" s="19">
        <v>-152</v>
      </c>
      <c r="E16" s="19">
        <v>774404</v>
      </c>
      <c r="F16" s="21">
        <f t="shared" si="0"/>
        <v>591897</v>
      </c>
      <c r="G16" s="2"/>
      <c r="H16" s="3"/>
      <c r="I16" s="3"/>
    </row>
    <row r="17" spans="1:9" s="23" customFormat="1">
      <c r="A17" s="24" t="s">
        <v>26</v>
      </c>
      <c r="B17" s="19">
        <v>-141155</v>
      </c>
      <c r="C17" s="19">
        <v>-1821</v>
      </c>
      <c r="D17" s="19">
        <v>-119</v>
      </c>
      <c r="E17" s="19">
        <v>639230</v>
      </c>
      <c r="F17" s="21">
        <f t="shared" si="0"/>
        <v>496135</v>
      </c>
      <c r="G17" s="2"/>
      <c r="H17" s="3"/>
      <c r="I17" s="3"/>
    </row>
    <row r="18" spans="1:9" s="23" customFormat="1">
      <c r="A18" s="24" t="s">
        <v>27</v>
      </c>
      <c r="B18" s="19">
        <v>-164728</v>
      </c>
      <c r="C18" s="19">
        <v>-2125</v>
      </c>
      <c r="D18" s="19">
        <v>-139</v>
      </c>
      <c r="E18" s="19">
        <v>814556</v>
      </c>
      <c r="F18" s="21">
        <f t="shared" si="0"/>
        <v>647564</v>
      </c>
      <c r="G18" s="2"/>
      <c r="H18" s="3"/>
      <c r="I18" s="3"/>
    </row>
    <row r="19" spans="1:9" s="23" customFormat="1">
      <c r="A19" s="24" t="s">
        <v>28</v>
      </c>
      <c r="B19" s="19">
        <v>-235364</v>
      </c>
      <c r="C19" s="19">
        <v>-3036</v>
      </c>
      <c r="D19" s="19">
        <v>-199</v>
      </c>
      <c r="E19" s="19">
        <v>768771</v>
      </c>
      <c r="F19" s="21">
        <f t="shared" si="0"/>
        <v>530172</v>
      </c>
      <c r="H19" s="3"/>
      <c r="I19" s="3"/>
    </row>
    <row r="20" spans="1:9" s="23" customFormat="1">
      <c r="A20" s="24" t="s">
        <v>29</v>
      </c>
      <c r="B20" s="19">
        <v>-140815</v>
      </c>
      <c r="C20" s="19">
        <v>-1816</v>
      </c>
      <c r="D20" s="19">
        <v>-119</v>
      </c>
      <c r="E20" s="19">
        <v>1243024</v>
      </c>
      <c r="F20" s="21">
        <f t="shared" si="0"/>
        <v>1100274</v>
      </c>
      <c r="G20" s="2"/>
      <c r="H20" s="3"/>
      <c r="I20" s="3"/>
    </row>
    <row r="21" spans="1:9" s="23" customFormat="1">
      <c r="A21" s="24" t="s">
        <v>30</v>
      </c>
      <c r="B21" s="19">
        <v>-1988195</v>
      </c>
      <c r="C21" s="19">
        <v>-25645</v>
      </c>
      <c r="D21" s="19">
        <v>-1680</v>
      </c>
      <c r="E21" s="19">
        <v>903762</v>
      </c>
      <c r="F21" s="21">
        <f t="shared" si="0"/>
        <v>-1111758</v>
      </c>
      <c r="G21" s="2"/>
      <c r="H21" s="3"/>
      <c r="I21" s="3"/>
    </row>
    <row r="22" spans="1:9" s="23" customFormat="1">
      <c r="A22" s="24" t="s">
        <v>31</v>
      </c>
      <c r="B22" s="19">
        <v>-123172</v>
      </c>
      <c r="C22" s="19">
        <v>-1589</v>
      </c>
      <c r="D22" s="19">
        <v>-104</v>
      </c>
      <c r="E22" s="19">
        <v>1183087</v>
      </c>
      <c r="F22" s="21">
        <f t="shared" si="0"/>
        <v>1058222</v>
      </c>
      <c r="G22" s="2"/>
      <c r="H22" s="3"/>
      <c r="I22" s="3"/>
    </row>
    <row r="23" spans="1:9" s="23" customFormat="1">
      <c r="A23" s="24" t="s">
        <v>32</v>
      </c>
      <c r="B23" s="19">
        <v>-178328</v>
      </c>
      <c r="C23" s="19">
        <v>-2300</v>
      </c>
      <c r="D23" s="19">
        <v>-151</v>
      </c>
      <c r="E23" s="19">
        <v>662106</v>
      </c>
      <c r="F23" s="21">
        <f t="shared" si="0"/>
        <v>481327</v>
      </c>
      <c r="G23" s="2"/>
      <c r="H23" s="3"/>
      <c r="I23" s="3"/>
    </row>
    <row r="24" spans="1:9" s="23" customFormat="1">
      <c r="A24" s="24" t="s">
        <v>33</v>
      </c>
      <c r="B24" s="19">
        <v>-438061</v>
      </c>
      <c r="C24" s="19">
        <v>-5650</v>
      </c>
      <c r="D24" s="19">
        <v>-370</v>
      </c>
      <c r="E24" s="19">
        <v>942668</v>
      </c>
      <c r="F24" s="21">
        <f t="shared" si="0"/>
        <v>498587</v>
      </c>
      <c r="G24" s="2"/>
      <c r="H24" s="3"/>
      <c r="I24" s="3"/>
    </row>
    <row r="25" spans="1:9" s="23" customFormat="1">
      <c r="A25" s="24" t="s">
        <v>34</v>
      </c>
      <c r="B25" s="19">
        <v>-224662</v>
      </c>
      <c r="C25" s="19">
        <v>-2898</v>
      </c>
      <c r="D25" s="19">
        <v>-190</v>
      </c>
      <c r="E25" s="19">
        <v>748510</v>
      </c>
      <c r="F25" s="21">
        <f t="shared" si="0"/>
        <v>520760</v>
      </c>
      <c r="G25" s="2"/>
      <c r="H25" s="3"/>
      <c r="I25" s="3"/>
    </row>
    <row r="26" spans="1:9" s="23" customFormat="1">
      <c r="A26" s="24" t="s">
        <v>35</v>
      </c>
      <c r="B26" s="19">
        <v>-148254</v>
      </c>
      <c r="C26" s="19">
        <v>-1912</v>
      </c>
      <c r="D26" s="19">
        <v>-126</v>
      </c>
      <c r="E26" s="19">
        <v>1057777</v>
      </c>
      <c r="F26" s="21">
        <f t="shared" si="0"/>
        <v>907485</v>
      </c>
      <c r="G26" s="2"/>
      <c r="H26" s="3"/>
      <c r="I26" s="3"/>
    </row>
    <row r="27" spans="1:9" s="23" customFormat="1">
      <c r="A27" s="24" t="s">
        <v>36</v>
      </c>
      <c r="B27" s="19">
        <v>-232433</v>
      </c>
      <c r="C27" s="19">
        <v>-2998</v>
      </c>
      <c r="D27" s="19">
        <v>-196</v>
      </c>
      <c r="E27" s="19">
        <v>843198</v>
      </c>
      <c r="F27" s="21">
        <f t="shared" si="0"/>
        <v>607571</v>
      </c>
      <c r="G27" s="2"/>
      <c r="H27" s="3"/>
      <c r="I27" s="3"/>
    </row>
    <row r="28" spans="1:9" s="23" customFormat="1">
      <c r="A28" s="24" t="s">
        <v>37</v>
      </c>
      <c r="B28" s="19">
        <v>-270219</v>
      </c>
      <c r="C28" s="19">
        <v>-3485</v>
      </c>
      <c r="D28" s="19">
        <v>-228</v>
      </c>
      <c r="E28" s="19">
        <v>857459</v>
      </c>
      <c r="F28" s="21">
        <f t="shared" si="0"/>
        <v>583527</v>
      </c>
      <c r="G28" s="2"/>
      <c r="H28" s="3"/>
      <c r="I28" s="3"/>
    </row>
    <row r="29" spans="1:9" s="23" customFormat="1">
      <c r="A29" s="24" t="s">
        <v>38</v>
      </c>
      <c r="B29" s="19">
        <v>-219972</v>
      </c>
      <c r="C29" s="19">
        <v>-2837</v>
      </c>
      <c r="D29" s="19">
        <v>-186</v>
      </c>
      <c r="E29" s="19">
        <v>809971</v>
      </c>
      <c r="F29" s="21">
        <f t="shared" si="0"/>
        <v>586976</v>
      </c>
      <c r="G29" s="2"/>
      <c r="H29" s="3"/>
      <c r="I29" s="3"/>
    </row>
    <row r="30" spans="1:9" s="23" customFormat="1">
      <c r="A30" s="24" t="s">
        <v>39</v>
      </c>
      <c r="B30" s="19">
        <v>-169476</v>
      </c>
      <c r="C30" s="19">
        <v>-2186</v>
      </c>
      <c r="D30" s="19">
        <v>-143</v>
      </c>
      <c r="E30" s="19">
        <v>1329483</v>
      </c>
      <c r="F30" s="21">
        <f t="shared" si="0"/>
        <v>1157678</v>
      </c>
      <c r="G30" s="2"/>
      <c r="H30" s="3"/>
      <c r="I30" s="3"/>
    </row>
    <row r="31" spans="1:9" s="23" customFormat="1">
      <c r="A31" s="24" t="s">
        <v>40</v>
      </c>
      <c r="B31" s="19">
        <v>-230535</v>
      </c>
      <c r="C31" s="19">
        <v>-2974</v>
      </c>
      <c r="D31" s="19">
        <v>-195</v>
      </c>
      <c r="E31" s="19">
        <v>1101198</v>
      </c>
      <c r="F31" s="21">
        <f t="shared" si="0"/>
        <v>867494</v>
      </c>
      <c r="G31" s="2"/>
      <c r="H31" s="3"/>
      <c r="I31" s="3"/>
    </row>
    <row r="32" spans="1:9" s="23" customFormat="1">
      <c r="A32" s="24" t="s">
        <v>41</v>
      </c>
      <c r="B32" s="19">
        <v>-126993</v>
      </c>
      <c r="C32" s="19">
        <v>-1638</v>
      </c>
      <c r="D32" s="19">
        <v>-108</v>
      </c>
      <c r="E32" s="19">
        <v>750094</v>
      </c>
      <c r="F32" s="21">
        <f t="shared" si="0"/>
        <v>621355</v>
      </c>
      <c r="G32" s="2"/>
      <c r="H32" s="3"/>
      <c r="I32" s="3"/>
    </row>
    <row r="33" spans="1:9" s="23" customFormat="1">
      <c r="A33" s="24" t="s">
        <v>42</v>
      </c>
      <c r="B33" s="19">
        <v>-1029614</v>
      </c>
      <c r="C33" s="19">
        <v>-13281</v>
      </c>
      <c r="D33" s="19">
        <v>-870</v>
      </c>
      <c r="E33" s="19">
        <v>803393</v>
      </c>
      <c r="F33" s="21">
        <f t="shared" si="0"/>
        <v>-240372</v>
      </c>
      <c r="G33" s="2"/>
      <c r="H33" s="3"/>
      <c r="I33" s="3"/>
    </row>
    <row r="34" spans="1:9" s="23" customFormat="1">
      <c r="A34" s="24" t="s">
        <v>43</v>
      </c>
      <c r="B34" s="19">
        <v>-4181095</v>
      </c>
      <c r="C34" s="19">
        <v>-53931</v>
      </c>
      <c r="D34" s="19">
        <v>-3534</v>
      </c>
      <c r="E34" s="19">
        <v>899716</v>
      </c>
      <c r="F34" s="21">
        <f t="shared" si="0"/>
        <v>-3338844</v>
      </c>
      <c r="G34" s="2"/>
      <c r="H34" s="3"/>
      <c r="I34" s="3"/>
    </row>
    <row r="35" spans="1:9" s="23" customFormat="1">
      <c r="A35" s="24" t="s">
        <v>44</v>
      </c>
      <c r="B35" s="19">
        <v>-140285</v>
      </c>
      <c r="C35" s="19">
        <v>-1810</v>
      </c>
      <c r="D35" s="19">
        <v>-119</v>
      </c>
      <c r="E35" s="19">
        <v>1304796</v>
      </c>
      <c r="F35" s="21">
        <f t="shared" si="0"/>
        <v>1162582</v>
      </c>
      <c r="G35" s="2"/>
      <c r="H35" s="3"/>
      <c r="I35" s="3"/>
    </row>
    <row r="36" spans="1:9" s="23" customFormat="1">
      <c r="A36" s="24" t="s">
        <v>45</v>
      </c>
      <c r="B36" s="19">
        <v>-148222</v>
      </c>
      <c r="C36" s="19">
        <v>-1912</v>
      </c>
      <c r="D36" s="19">
        <v>-125</v>
      </c>
      <c r="E36" s="19">
        <v>850653</v>
      </c>
      <c r="F36" s="21">
        <f t="shared" si="0"/>
        <v>700394</v>
      </c>
      <c r="G36" s="2"/>
      <c r="H36" s="3"/>
      <c r="I36" s="3"/>
    </row>
    <row r="37" spans="1:9" s="23" customFormat="1">
      <c r="A37" s="24" t="s">
        <v>46</v>
      </c>
      <c r="B37" s="19">
        <v>-341155</v>
      </c>
      <c r="C37" s="19">
        <v>-4400</v>
      </c>
      <c r="D37" s="19">
        <v>-288</v>
      </c>
      <c r="E37" s="19">
        <v>570554</v>
      </c>
      <c r="F37" s="21">
        <f t="shared" si="0"/>
        <v>224711</v>
      </c>
      <c r="G37" s="2"/>
      <c r="H37" s="3"/>
      <c r="I37" s="3"/>
    </row>
    <row r="38" spans="1:9" s="23" customFormat="1">
      <c r="A38" s="24" t="s">
        <v>47</v>
      </c>
      <c r="B38" s="19">
        <v>-133652</v>
      </c>
      <c r="C38" s="19">
        <v>-1724</v>
      </c>
      <c r="D38" s="19">
        <v>-113</v>
      </c>
      <c r="E38" s="19">
        <v>440658</v>
      </c>
      <c r="F38" s="21">
        <f t="shared" si="0"/>
        <v>305169</v>
      </c>
      <c r="G38" s="2"/>
      <c r="H38" s="3"/>
      <c r="I38" s="3"/>
    </row>
    <row r="39" spans="1:9" s="23" customFormat="1">
      <c r="A39" s="24" t="s">
        <v>48</v>
      </c>
      <c r="B39" s="19">
        <v>-3521925</v>
      </c>
      <c r="C39" s="19">
        <v>-45428</v>
      </c>
      <c r="D39" s="19">
        <v>-2977</v>
      </c>
      <c r="E39" s="19">
        <v>877112</v>
      </c>
      <c r="F39" s="21">
        <f t="shared" si="0"/>
        <v>-2693218</v>
      </c>
      <c r="G39" s="2"/>
      <c r="H39" s="3"/>
      <c r="I39" s="3"/>
    </row>
    <row r="40" spans="1:9" s="23" customFormat="1">
      <c r="A40" s="24" t="s">
        <v>49</v>
      </c>
      <c r="B40" s="19">
        <v>-134488</v>
      </c>
      <c r="C40" s="19">
        <v>-1735</v>
      </c>
      <c r="D40" s="19">
        <v>-114</v>
      </c>
      <c r="E40" s="19">
        <v>549908</v>
      </c>
      <c r="F40" s="21">
        <f t="shared" si="0"/>
        <v>413571</v>
      </c>
      <c r="G40" s="2"/>
      <c r="H40" s="3"/>
      <c r="I40" s="3"/>
    </row>
    <row r="41" spans="1:9" s="23" customFormat="1">
      <c r="A41" s="24" t="s">
        <v>50</v>
      </c>
      <c r="B41" s="19">
        <v>-212930</v>
      </c>
      <c r="C41" s="19">
        <v>-2747</v>
      </c>
      <c r="D41" s="19">
        <v>-180</v>
      </c>
      <c r="E41" s="19">
        <v>989379</v>
      </c>
      <c r="F41" s="21">
        <f t="shared" si="0"/>
        <v>773522</v>
      </c>
      <c r="H41" s="3"/>
      <c r="I41" s="3"/>
    </row>
    <row r="42" spans="1:9" s="23" customFormat="1">
      <c r="A42" s="24" t="s">
        <v>51</v>
      </c>
      <c r="B42" s="19">
        <v>-208652</v>
      </c>
      <c r="C42" s="19">
        <v>-2691</v>
      </c>
      <c r="D42" s="19">
        <v>-176</v>
      </c>
      <c r="E42" s="19">
        <v>1571702</v>
      </c>
      <c r="F42" s="21">
        <f t="shared" si="0"/>
        <v>1360183</v>
      </c>
      <c r="G42" s="2"/>
      <c r="H42" s="3"/>
      <c r="I42" s="3"/>
    </row>
    <row r="43" spans="1:9" s="23" customFormat="1" ht="12.75" customHeight="1">
      <c r="A43" s="24" t="s">
        <v>52</v>
      </c>
      <c r="B43" s="19">
        <v>-121152</v>
      </c>
      <c r="C43" s="19">
        <v>-1563</v>
      </c>
      <c r="D43" s="19">
        <v>-102</v>
      </c>
      <c r="E43" s="19">
        <v>484533</v>
      </c>
      <c r="F43" s="21">
        <f t="shared" si="0"/>
        <v>361716</v>
      </c>
      <c r="G43" s="2"/>
      <c r="H43" s="3"/>
      <c r="I43" s="3"/>
    </row>
    <row r="44" spans="1:9" s="23" customFormat="1">
      <c r="A44" s="24" t="s">
        <v>53</v>
      </c>
      <c r="B44" s="19">
        <v>-5710513</v>
      </c>
      <c r="C44" s="19">
        <v>-73659</v>
      </c>
      <c r="D44" s="19">
        <v>-4826</v>
      </c>
      <c r="E44" s="19">
        <v>889235</v>
      </c>
      <c r="F44" s="21">
        <f t="shared" si="0"/>
        <v>-4899763</v>
      </c>
      <c r="H44" s="3"/>
      <c r="I44" s="3"/>
    </row>
    <row r="45" spans="1:9" s="23" customFormat="1">
      <c r="A45" s="24" t="s">
        <v>54</v>
      </c>
      <c r="B45" s="19">
        <v>-1146793</v>
      </c>
      <c r="C45" s="19">
        <v>-14792</v>
      </c>
      <c r="D45" s="19">
        <v>-969</v>
      </c>
      <c r="E45" s="19">
        <v>794970</v>
      </c>
      <c r="F45" s="21">
        <f t="shared" si="0"/>
        <v>-367584</v>
      </c>
      <c r="G45" s="2"/>
      <c r="H45" s="3"/>
      <c r="I45" s="3"/>
    </row>
    <row r="46" spans="1:9" s="23" customFormat="1">
      <c r="A46" s="24" t="s">
        <v>55</v>
      </c>
      <c r="B46" s="19">
        <v>-172484</v>
      </c>
      <c r="C46" s="19">
        <v>-2225</v>
      </c>
      <c r="D46" s="19">
        <v>-146</v>
      </c>
      <c r="E46" s="19">
        <v>839856</v>
      </c>
      <c r="F46" s="21">
        <f t="shared" si="0"/>
        <v>665001</v>
      </c>
      <c r="G46" s="2"/>
      <c r="H46" s="3"/>
      <c r="I46" s="3"/>
    </row>
    <row r="47" spans="1:9" s="23" customFormat="1">
      <c r="A47" s="24" t="s">
        <v>56</v>
      </c>
      <c r="B47" s="19">
        <v>-533218</v>
      </c>
      <c r="C47" s="19">
        <v>-6878</v>
      </c>
      <c r="D47" s="19">
        <v>-451</v>
      </c>
      <c r="E47" s="19">
        <v>997202</v>
      </c>
      <c r="F47" s="21">
        <f t="shared" si="0"/>
        <v>456655</v>
      </c>
      <c r="G47" s="2"/>
      <c r="H47" s="3"/>
      <c r="I47" s="3"/>
    </row>
    <row r="48" spans="1:9" s="23" customFormat="1">
      <c r="A48" s="24" t="s">
        <v>57</v>
      </c>
      <c r="B48" s="19">
        <v>-116350</v>
      </c>
      <c r="C48" s="19">
        <v>-1501</v>
      </c>
      <c r="D48" s="19">
        <v>-98</v>
      </c>
      <c r="E48" s="19">
        <v>1545991</v>
      </c>
      <c r="F48" s="21">
        <f t="shared" si="0"/>
        <v>1428042</v>
      </c>
      <c r="G48" s="2"/>
      <c r="H48" s="3"/>
      <c r="I48" s="3"/>
    </row>
    <row r="49" spans="1:9" s="23" customFormat="1">
      <c r="A49" s="24" t="s">
        <v>58</v>
      </c>
      <c r="B49" s="19">
        <v>-300089</v>
      </c>
      <c r="C49" s="19">
        <v>-3871</v>
      </c>
      <c r="D49" s="19">
        <v>-254</v>
      </c>
      <c r="E49" s="19">
        <v>880019</v>
      </c>
      <c r="F49" s="21">
        <f t="shared" si="0"/>
        <v>575805</v>
      </c>
      <c r="G49" s="2"/>
      <c r="H49" s="3"/>
      <c r="I49" s="3"/>
    </row>
    <row r="50" spans="1:9" s="23" customFormat="1">
      <c r="A50" s="24" t="s">
        <v>59</v>
      </c>
      <c r="B50" s="19">
        <v>-2974849</v>
      </c>
      <c r="C50" s="19">
        <v>-38372</v>
      </c>
      <c r="D50" s="19">
        <v>-2514</v>
      </c>
      <c r="E50" s="19">
        <v>894199</v>
      </c>
      <c r="F50" s="21">
        <f t="shared" si="0"/>
        <v>-2121536</v>
      </c>
      <c r="G50" s="2"/>
      <c r="H50" s="3"/>
      <c r="I50" s="3"/>
    </row>
    <row r="51" spans="1:9" s="23" customFormat="1">
      <c r="A51" s="24" t="s">
        <v>60</v>
      </c>
      <c r="B51" s="19">
        <v>-319707</v>
      </c>
      <c r="C51" s="19">
        <v>-4124</v>
      </c>
      <c r="D51" s="19">
        <v>-270</v>
      </c>
      <c r="E51" s="19">
        <v>1441845</v>
      </c>
      <c r="F51" s="21">
        <f t="shared" si="0"/>
        <v>1117744</v>
      </c>
      <c r="H51" s="3"/>
      <c r="I51" s="3"/>
    </row>
    <row r="52" spans="1:9" s="23" customFormat="1">
      <c r="A52" s="24" t="s">
        <v>61</v>
      </c>
      <c r="B52" s="19">
        <v>-627205</v>
      </c>
      <c r="C52" s="19">
        <v>-8090</v>
      </c>
      <c r="D52" s="19">
        <v>-530</v>
      </c>
      <c r="E52" s="19">
        <v>918179</v>
      </c>
      <c r="F52" s="21">
        <f t="shared" si="0"/>
        <v>282354</v>
      </c>
      <c r="G52" s="2"/>
      <c r="H52" s="3"/>
      <c r="I52" s="3"/>
    </row>
    <row r="53" spans="1:9" s="26" customFormat="1">
      <c r="A53" s="25" t="s">
        <v>62</v>
      </c>
      <c r="B53" s="19">
        <v>-3154223</v>
      </c>
      <c r="C53" s="19">
        <v>-40686</v>
      </c>
      <c r="D53" s="19">
        <v>-2666</v>
      </c>
      <c r="E53" s="19">
        <v>922523</v>
      </c>
      <c r="F53" s="21">
        <f t="shared" si="0"/>
        <v>-2275052</v>
      </c>
      <c r="H53" s="3"/>
      <c r="I53" s="3"/>
    </row>
    <row r="54" spans="1:9" s="23" customFormat="1">
      <c r="A54" s="24" t="s">
        <v>63</v>
      </c>
      <c r="B54" s="19">
        <v>-154841</v>
      </c>
      <c r="C54" s="19">
        <v>-1997</v>
      </c>
      <c r="D54" s="19">
        <v>-131</v>
      </c>
      <c r="E54" s="19">
        <v>975866</v>
      </c>
      <c r="F54" s="21">
        <f t="shared" si="0"/>
        <v>818897</v>
      </c>
      <c r="G54" s="2"/>
      <c r="H54" s="3"/>
      <c r="I54" s="3"/>
    </row>
    <row r="55" spans="1:9" s="23" customFormat="1">
      <c r="A55" s="24" t="s">
        <v>64</v>
      </c>
      <c r="B55" s="19">
        <v>-293587</v>
      </c>
      <c r="C55" s="19">
        <v>-3787</v>
      </c>
      <c r="D55" s="19">
        <v>-248</v>
      </c>
      <c r="E55" s="19">
        <v>559496</v>
      </c>
      <c r="F55" s="21">
        <f t="shared" si="0"/>
        <v>261874</v>
      </c>
      <c r="G55" s="2"/>
      <c r="H55" s="3"/>
      <c r="I55" s="3"/>
    </row>
    <row r="56" spans="1:9" s="23" customFormat="1" ht="12.6" thickBot="1">
      <c r="A56" s="93" t="s">
        <v>65</v>
      </c>
      <c r="B56" s="94">
        <f>SUM(B13:B55)</f>
        <v>-33434896</v>
      </c>
      <c r="C56" s="94">
        <f>SUM(C13:C55)</f>
        <v>-431269</v>
      </c>
      <c r="D56" s="94">
        <f>SUM(D13:D55)</f>
        <v>-28257</v>
      </c>
      <c r="E56" s="94">
        <f>SUM(E13:E55)</f>
        <v>38755253</v>
      </c>
      <c r="F56" s="95">
        <f>SUM(F13:F55)</f>
        <v>4860831</v>
      </c>
      <c r="H56" s="3"/>
      <c r="I56" s="3"/>
    </row>
    <row r="58" spans="1:9" s="96" customFormat="1" ht="12">
      <c r="D58" s="30"/>
    </row>
    <row r="59" spans="1:9" s="3" customFormat="1"/>
    <row r="60" spans="1:9" s="23" customFormat="1" ht="12">
      <c r="A60" s="32"/>
      <c r="B60" s="3"/>
      <c r="C60" s="3"/>
      <c r="D60" s="3"/>
      <c r="E60" s="3"/>
      <c r="F60" s="3"/>
    </row>
    <row r="61" spans="1:9" s="23" customFormat="1">
      <c r="A61" s="33"/>
      <c r="B61" s="3"/>
      <c r="C61" s="3"/>
      <c r="D61" s="3"/>
      <c r="E61" s="3"/>
      <c r="F61" s="3"/>
    </row>
    <row r="62" spans="1:9" s="23" customFormat="1"/>
    <row r="63" spans="1:9" s="23" customFormat="1"/>
    <row r="64" spans="1:9" s="23" customFormat="1"/>
    <row r="65" spans="2:6" s="23" customFormat="1"/>
    <row r="66" spans="2:6" s="23" customFormat="1"/>
    <row r="67" spans="2:6" s="23" customFormat="1"/>
    <row r="68" spans="2:6" s="23" customFormat="1"/>
    <row r="69" spans="2:6" s="23" customFormat="1"/>
    <row r="70" spans="2:6" s="23" customFormat="1" ht="12.75" customHeight="1">
      <c r="B70" s="181" t="s">
        <v>88</v>
      </c>
      <c r="C70" s="181"/>
      <c r="D70" s="181"/>
      <c r="E70" s="181"/>
      <c r="F70" s="181"/>
    </row>
    <row r="71" spans="2:6" s="23" customFormat="1" ht="12.75" customHeight="1">
      <c r="B71" s="182" t="s">
        <v>85</v>
      </c>
      <c r="C71" s="182"/>
      <c r="D71" s="182"/>
      <c r="E71" s="182"/>
      <c r="F71" s="182"/>
    </row>
    <row r="72" spans="2:6" s="23" customFormat="1" ht="12">
      <c r="D72" s="32" t="s">
        <v>67</v>
      </c>
      <c r="E72" s="32"/>
      <c r="F72" s="32" t="s">
        <v>68</v>
      </c>
    </row>
    <row r="73" spans="2:6" s="23" customFormat="1">
      <c r="F73" s="97"/>
    </row>
    <row r="74" spans="2:6" s="23" customFormat="1" ht="12">
      <c r="B74" s="37" t="s">
        <v>9</v>
      </c>
      <c r="D74" s="30">
        <v>-167174478</v>
      </c>
      <c r="E74" s="32" t="s">
        <v>69</v>
      </c>
      <c r="F74" s="30">
        <v>-33434896</v>
      </c>
    </row>
    <row r="75" spans="2:6" s="23" customFormat="1" ht="12">
      <c r="B75" s="37"/>
      <c r="D75" s="30"/>
      <c r="E75" s="35"/>
      <c r="F75" s="30"/>
    </row>
    <row r="76" spans="2:6" s="23" customFormat="1" ht="12">
      <c r="B76" s="35" t="s">
        <v>70</v>
      </c>
      <c r="D76" s="30">
        <v>-431269</v>
      </c>
      <c r="E76" s="32" t="s">
        <v>71</v>
      </c>
      <c r="F76" s="30">
        <v>-431269</v>
      </c>
    </row>
    <row r="77" spans="2:6" s="23" customFormat="1" ht="12">
      <c r="B77" s="35"/>
      <c r="D77" s="30"/>
      <c r="E77" s="32"/>
      <c r="F77" s="30"/>
    </row>
    <row r="78" spans="2:6" s="23" customFormat="1" ht="12">
      <c r="B78" s="35" t="s">
        <v>72</v>
      </c>
      <c r="D78" s="30">
        <v>-141285</v>
      </c>
      <c r="E78" s="32" t="s">
        <v>69</v>
      </c>
      <c r="F78" s="30">
        <v>-28257</v>
      </c>
    </row>
    <row r="79" spans="2:6" s="23" customFormat="1" ht="12">
      <c r="B79" s="35"/>
      <c r="D79" s="30"/>
      <c r="E79" s="30"/>
      <c r="F79" s="30"/>
    </row>
    <row r="80" spans="2:6" s="23" customFormat="1" ht="12">
      <c r="B80" s="35" t="s">
        <v>77</v>
      </c>
      <c r="D80" s="30">
        <v>193776264</v>
      </c>
      <c r="E80" s="32" t="s">
        <v>69</v>
      </c>
      <c r="F80" s="30">
        <v>38755253</v>
      </c>
    </row>
    <row r="81" spans="3:6" s="23" customFormat="1" ht="12">
      <c r="C81" s="35"/>
      <c r="D81" s="40"/>
      <c r="E81" s="31"/>
      <c r="F81" s="98"/>
    </row>
    <row r="82" spans="3:6" s="23" customFormat="1" ht="12">
      <c r="C82" s="35"/>
      <c r="D82" s="30"/>
      <c r="E82" s="31"/>
    </row>
    <row r="83" spans="3:6" s="23" customFormat="1" ht="12.6" thickBot="1">
      <c r="D83" s="41">
        <f>SUM(D74:D81)</f>
        <v>26029232</v>
      </c>
      <c r="E83" s="31"/>
      <c r="F83" s="41">
        <f>SUM(F74:F80)</f>
        <v>4860831</v>
      </c>
    </row>
    <row r="84" spans="3:6" s="23" customFormat="1" ht="12" thickTop="1"/>
    <row r="85" spans="3:6" s="23" customFormat="1">
      <c r="E85" s="3"/>
      <c r="F85" s="3"/>
    </row>
    <row r="86" spans="3:6" s="23" customFormat="1" ht="12">
      <c r="E86" s="30"/>
    </row>
    <row r="87" spans="3:6" s="23" customFormat="1"/>
    <row r="88" spans="3:6" s="23" customFormat="1"/>
    <row r="89" spans="3:6" s="23" customFormat="1"/>
    <row r="90" spans="3:6" s="23" customFormat="1"/>
    <row r="91" spans="3:6" s="23" customFormat="1"/>
    <row r="92" spans="3:6" s="23" customFormat="1"/>
    <row r="93" spans="3:6" s="23" customFormat="1"/>
    <row r="94" spans="3:6" s="23" customFormat="1"/>
    <row r="95" spans="3:6" s="23" customFormat="1"/>
    <row r="96" spans="3:6" s="23" customFormat="1"/>
    <row r="97" spans="5:5" s="23" customFormat="1">
      <c r="E97" s="2"/>
    </row>
    <row r="98" spans="5:5" s="23" customFormat="1">
      <c r="E98" s="2"/>
    </row>
    <row r="99" spans="5:5" s="23" customFormat="1">
      <c r="E99" s="2"/>
    </row>
    <row r="100" spans="5:5" s="23" customFormat="1">
      <c r="E100" s="2"/>
    </row>
    <row r="101" spans="5:5" s="23" customFormat="1">
      <c r="E101" s="2"/>
    </row>
    <row r="102" spans="5:5" s="23" customFormat="1">
      <c r="E102" s="2"/>
    </row>
    <row r="103" spans="5:5" s="23" customFormat="1">
      <c r="E103" s="2"/>
    </row>
    <row r="104" spans="5:5" s="23" customFormat="1">
      <c r="E104" s="2"/>
    </row>
    <row r="105" spans="5:5" s="23" customFormat="1">
      <c r="E105" s="2"/>
    </row>
    <row r="106" spans="5:5" s="23" customFormat="1">
      <c r="E106" s="2"/>
    </row>
    <row r="107" spans="5:5" s="23" customFormat="1">
      <c r="E107" s="2"/>
    </row>
    <row r="108" spans="5:5" s="23" customFormat="1">
      <c r="E108" s="2"/>
    </row>
    <row r="109" spans="5:5" s="23" customFormat="1">
      <c r="E109" s="2"/>
    </row>
    <row r="110" spans="5:5" s="23" customFormat="1"/>
    <row r="111" spans="5:5" s="23" customFormat="1"/>
    <row r="112" spans="5:5" s="23" customFormat="1"/>
    <row r="113" spans="5:6" s="23" customFormat="1">
      <c r="E113" s="2"/>
    </row>
    <row r="114" spans="5:6" s="23" customFormat="1">
      <c r="E114" s="2"/>
    </row>
    <row r="115" spans="5:6" s="23" customFormat="1">
      <c r="E115" s="2"/>
    </row>
    <row r="116" spans="5:6" s="23" customFormat="1">
      <c r="E116" s="2"/>
    </row>
    <row r="117" spans="5:6" s="23" customFormat="1">
      <c r="E117" s="2"/>
    </row>
    <row r="121" spans="5:6" ht="13.2">
      <c r="F121" s="42"/>
    </row>
    <row r="122" spans="5:6">
      <c r="F122" s="43"/>
    </row>
    <row r="123" spans="5:6">
      <c r="F123" s="43"/>
    </row>
  </sheetData>
  <mergeCells count="5">
    <mergeCell ref="A6:F6"/>
    <mergeCell ref="A7:F7"/>
    <mergeCell ref="A8:F8"/>
    <mergeCell ref="B70:F70"/>
    <mergeCell ref="B71:F71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topLeftCell="A25" zoomScaleNormal="100" workbookViewId="0">
      <selection activeCell="E50" sqref="E50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18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18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18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18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18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18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18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18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18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18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18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18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18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18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18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18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18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18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18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18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18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18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18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18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18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18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18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18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18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18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18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18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18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18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18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18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18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18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18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18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18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18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18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18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18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18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18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18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18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18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18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18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18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18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18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18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18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18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18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18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18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18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18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18.109375" style="2" bestFit="1" customWidth="1"/>
    <col min="16145" max="16384" width="11.44140625" style="2"/>
  </cols>
  <sheetData>
    <row r="6" spans="1:16" ht="13.8">
      <c r="A6" s="178" t="s">
        <v>84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85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 t="s">
        <v>89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1682174</v>
      </c>
      <c r="C13" s="19">
        <v>419929</v>
      </c>
      <c r="D13" s="19">
        <v>40487</v>
      </c>
      <c r="E13" s="19">
        <v>23410</v>
      </c>
      <c r="F13" s="19">
        <v>9994</v>
      </c>
      <c r="G13" s="19">
        <v>64405</v>
      </c>
      <c r="H13" s="19">
        <v>98870</v>
      </c>
      <c r="I13" s="19">
        <v>674138</v>
      </c>
      <c r="J13" s="19">
        <v>0</v>
      </c>
      <c r="K13" s="19">
        <v>267614</v>
      </c>
      <c r="L13" s="19">
        <v>5458</v>
      </c>
      <c r="M13" s="21">
        <f>SUM(B13:L13)</f>
        <v>3286479</v>
      </c>
      <c r="N13" s="2"/>
      <c r="O13" s="3"/>
      <c r="P13" s="22"/>
    </row>
    <row r="14" spans="1:16" s="23" customFormat="1">
      <c r="A14" s="24" t="s">
        <v>23</v>
      </c>
      <c r="B14" s="19">
        <v>2794672</v>
      </c>
      <c r="C14" s="19">
        <v>697646</v>
      </c>
      <c r="D14" s="19">
        <v>67262</v>
      </c>
      <c r="E14" s="19">
        <v>38892</v>
      </c>
      <c r="F14" s="19">
        <v>16603</v>
      </c>
      <c r="G14" s="19">
        <v>163025</v>
      </c>
      <c r="H14" s="19">
        <v>188500</v>
      </c>
      <c r="I14" s="19">
        <v>1086710</v>
      </c>
      <c r="J14" s="19">
        <v>118</v>
      </c>
      <c r="K14" s="19">
        <v>283940</v>
      </c>
      <c r="L14" s="19">
        <v>24642</v>
      </c>
      <c r="M14" s="21">
        <f t="shared" ref="M14:M43" si="0">SUM(B14:L14)</f>
        <v>5362010</v>
      </c>
      <c r="N14" s="15"/>
      <c r="O14" s="3"/>
      <c r="P14" s="22"/>
    </row>
    <row r="15" spans="1:16" s="23" customFormat="1">
      <c r="A15" s="24" t="s">
        <v>24</v>
      </c>
      <c r="B15" s="19">
        <v>17300747</v>
      </c>
      <c r="C15" s="19">
        <v>4318856</v>
      </c>
      <c r="D15" s="19">
        <v>416393</v>
      </c>
      <c r="E15" s="19">
        <v>240763</v>
      </c>
      <c r="F15" s="19">
        <v>102783</v>
      </c>
      <c r="G15" s="19">
        <v>163025</v>
      </c>
      <c r="H15" s="19">
        <v>810383</v>
      </c>
      <c r="I15" s="19">
        <v>1112095</v>
      </c>
      <c r="J15" s="19">
        <v>890</v>
      </c>
      <c r="K15" s="19">
        <v>6324328</v>
      </c>
      <c r="L15" s="19">
        <v>444740</v>
      </c>
      <c r="M15" s="21">
        <f t="shared" si="0"/>
        <v>31235003</v>
      </c>
      <c r="O15" s="3"/>
      <c r="P15" s="22"/>
    </row>
    <row r="16" spans="1:16" s="23" customFormat="1">
      <c r="A16" s="24" t="s">
        <v>25</v>
      </c>
      <c r="B16" s="19">
        <v>1540256</v>
      </c>
      <c r="C16" s="19">
        <v>384500</v>
      </c>
      <c r="D16" s="19">
        <v>37070</v>
      </c>
      <c r="E16" s="19">
        <v>21435</v>
      </c>
      <c r="F16" s="19">
        <v>9151</v>
      </c>
      <c r="G16" s="19">
        <v>64405</v>
      </c>
      <c r="H16" s="19">
        <v>118487</v>
      </c>
      <c r="I16" s="19">
        <v>957253</v>
      </c>
      <c r="J16" s="19">
        <v>1</v>
      </c>
      <c r="K16" s="19">
        <v>0</v>
      </c>
      <c r="L16" s="19">
        <v>1137</v>
      </c>
      <c r="M16" s="21">
        <f t="shared" si="0"/>
        <v>3133695</v>
      </c>
      <c r="N16" s="2"/>
      <c r="O16" s="3"/>
      <c r="P16" s="22"/>
    </row>
    <row r="17" spans="1:16" s="23" customFormat="1">
      <c r="A17" s="24" t="s">
        <v>26</v>
      </c>
      <c r="B17" s="19">
        <v>1207641</v>
      </c>
      <c r="C17" s="19">
        <v>301468</v>
      </c>
      <c r="D17" s="19">
        <v>29066</v>
      </c>
      <c r="E17" s="19">
        <v>16806</v>
      </c>
      <c r="F17" s="19">
        <v>7174</v>
      </c>
      <c r="G17" s="19">
        <v>64405</v>
      </c>
      <c r="H17" s="19">
        <v>86534</v>
      </c>
      <c r="I17" s="19">
        <v>790162</v>
      </c>
      <c r="J17" s="19">
        <v>0</v>
      </c>
      <c r="K17" s="19">
        <v>0</v>
      </c>
      <c r="L17" s="19">
        <v>5549</v>
      </c>
      <c r="M17" s="21">
        <f t="shared" si="0"/>
        <v>2508805</v>
      </c>
      <c r="N17" s="2"/>
      <c r="O17" s="3"/>
      <c r="P17" s="22"/>
    </row>
    <row r="18" spans="1:16" s="23" customFormat="1">
      <c r="A18" s="24" t="s">
        <v>27</v>
      </c>
      <c r="B18" s="19">
        <v>1409314</v>
      </c>
      <c r="C18" s="19">
        <v>351812</v>
      </c>
      <c r="D18" s="19">
        <v>33920</v>
      </c>
      <c r="E18" s="19">
        <v>19612</v>
      </c>
      <c r="F18" s="19">
        <v>8373</v>
      </c>
      <c r="G18" s="19">
        <v>64405</v>
      </c>
      <c r="H18" s="19">
        <v>117548</v>
      </c>
      <c r="I18" s="19">
        <v>1006885</v>
      </c>
      <c r="J18" s="19">
        <v>0</v>
      </c>
      <c r="K18" s="19">
        <v>0</v>
      </c>
      <c r="L18" s="19">
        <v>0</v>
      </c>
      <c r="M18" s="21">
        <f t="shared" si="0"/>
        <v>3011869</v>
      </c>
      <c r="N18" s="2"/>
      <c r="O18" s="3"/>
      <c r="P18" s="22"/>
    </row>
    <row r="19" spans="1:16" s="23" customFormat="1">
      <c r="A19" s="24" t="s">
        <v>28</v>
      </c>
      <c r="B19" s="19">
        <v>2013643</v>
      </c>
      <c r="C19" s="19">
        <v>502674</v>
      </c>
      <c r="D19" s="19">
        <v>48464</v>
      </c>
      <c r="E19" s="19">
        <v>28022</v>
      </c>
      <c r="F19" s="19">
        <v>11963</v>
      </c>
      <c r="G19" s="19">
        <v>163025</v>
      </c>
      <c r="H19" s="19">
        <v>135475</v>
      </c>
      <c r="I19" s="19">
        <v>950290</v>
      </c>
      <c r="J19" s="19">
        <v>301</v>
      </c>
      <c r="K19" s="19">
        <v>0</v>
      </c>
      <c r="L19" s="19">
        <v>52298</v>
      </c>
      <c r="M19" s="21">
        <f t="shared" si="0"/>
        <v>3906155</v>
      </c>
      <c r="O19" s="3"/>
      <c r="P19" s="22"/>
    </row>
    <row r="20" spans="1:16" s="23" customFormat="1">
      <c r="A20" s="24" t="s">
        <v>29</v>
      </c>
      <c r="B20" s="19">
        <v>1204730</v>
      </c>
      <c r="C20" s="19">
        <v>300742</v>
      </c>
      <c r="D20" s="19">
        <v>28995</v>
      </c>
      <c r="E20" s="19">
        <v>16766</v>
      </c>
      <c r="F20" s="19">
        <v>7157</v>
      </c>
      <c r="G20" s="19">
        <v>64405</v>
      </c>
      <c r="H20" s="19">
        <v>154935</v>
      </c>
      <c r="I20" s="19">
        <v>1536522</v>
      </c>
      <c r="J20" s="19">
        <v>0</v>
      </c>
      <c r="K20" s="19">
        <v>0</v>
      </c>
      <c r="L20" s="19">
        <v>0</v>
      </c>
      <c r="M20" s="21">
        <f>SUM(B20:L20)</f>
        <v>3314252</v>
      </c>
      <c r="N20" s="2"/>
      <c r="O20" s="3"/>
      <c r="P20" s="22"/>
    </row>
    <row r="21" spans="1:16" s="23" customFormat="1">
      <c r="A21" s="24" t="s">
        <v>30</v>
      </c>
      <c r="B21" s="19">
        <v>17009850</v>
      </c>
      <c r="C21" s="19">
        <v>4246238</v>
      </c>
      <c r="D21" s="19">
        <v>409393</v>
      </c>
      <c r="E21" s="19">
        <v>236716</v>
      </c>
      <c r="F21" s="19">
        <v>101055</v>
      </c>
      <c r="G21" s="19">
        <v>163025</v>
      </c>
      <c r="H21" s="19">
        <v>732942</v>
      </c>
      <c r="I21" s="19">
        <v>1117154</v>
      </c>
      <c r="J21" s="19">
        <v>2966</v>
      </c>
      <c r="K21" s="19">
        <v>1459206</v>
      </c>
      <c r="L21" s="19">
        <v>418968</v>
      </c>
      <c r="M21" s="21">
        <f t="shared" si="0"/>
        <v>25897513</v>
      </c>
      <c r="N21" s="2"/>
      <c r="O21" s="3"/>
      <c r="P21" s="22"/>
    </row>
    <row r="22" spans="1:16" s="23" customFormat="1">
      <c r="A22" s="24" t="s">
        <v>31</v>
      </c>
      <c r="B22" s="19">
        <v>1053788</v>
      </c>
      <c r="C22" s="19">
        <v>263061</v>
      </c>
      <c r="D22" s="19">
        <v>25363</v>
      </c>
      <c r="E22" s="19">
        <v>14665</v>
      </c>
      <c r="F22" s="19">
        <v>6260</v>
      </c>
      <c r="G22" s="19">
        <v>64405</v>
      </c>
      <c r="H22" s="19">
        <v>141324</v>
      </c>
      <c r="I22" s="19">
        <v>1462432</v>
      </c>
      <c r="J22" s="19">
        <v>0</v>
      </c>
      <c r="K22" s="19">
        <v>0</v>
      </c>
      <c r="L22" s="19">
        <v>0</v>
      </c>
      <c r="M22" s="21">
        <f t="shared" si="0"/>
        <v>3031298</v>
      </c>
      <c r="N22" s="2"/>
      <c r="O22" s="3"/>
      <c r="P22" s="22"/>
    </row>
    <row r="23" spans="1:16" s="23" customFormat="1">
      <c r="A23" s="24" t="s">
        <v>32</v>
      </c>
      <c r="B23" s="19">
        <v>1525673</v>
      </c>
      <c r="C23" s="19">
        <v>380860</v>
      </c>
      <c r="D23" s="19">
        <v>36720</v>
      </c>
      <c r="E23" s="19">
        <v>21232</v>
      </c>
      <c r="F23" s="19">
        <v>9064</v>
      </c>
      <c r="G23" s="19">
        <v>64404</v>
      </c>
      <c r="H23" s="19">
        <v>103471</v>
      </c>
      <c r="I23" s="19">
        <v>818440</v>
      </c>
      <c r="J23" s="19">
        <v>0</v>
      </c>
      <c r="K23" s="19">
        <v>0</v>
      </c>
      <c r="L23" s="19">
        <v>201</v>
      </c>
      <c r="M23" s="21">
        <f t="shared" si="0"/>
        <v>2960065</v>
      </c>
      <c r="N23" s="2"/>
      <c r="O23" s="3"/>
      <c r="P23" s="22"/>
    </row>
    <row r="24" spans="1:16" s="23" customFormat="1">
      <c r="A24" s="24" t="s">
        <v>33</v>
      </c>
      <c r="B24" s="19">
        <v>3747795</v>
      </c>
      <c r="C24" s="19">
        <v>935579</v>
      </c>
      <c r="D24" s="19">
        <v>90202</v>
      </c>
      <c r="E24" s="19">
        <v>52156</v>
      </c>
      <c r="F24" s="19">
        <v>22266</v>
      </c>
      <c r="G24" s="19">
        <v>163025</v>
      </c>
      <c r="H24" s="19">
        <v>239632</v>
      </c>
      <c r="I24" s="19">
        <v>1165247</v>
      </c>
      <c r="J24" s="19">
        <v>123</v>
      </c>
      <c r="K24" s="19">
        <v>3610</v>
      </c>
      <c r="L24" s="19">
        <v>72249</v>
      </c>
      <c r="M24" s="21">
        <f t="shared" si="0"/>
        <v>6491884</v>
      </c>
      <c r="N24" s="2"/>
      <c r="O24" s="3"/>
      <c r="P24" s="22"/>
    </row>
    <row r="25" spans="1:16" s="23" customFormat="1">
      <c r="A25" s="24" t="s">
        <v>34</v>
      </c>
      <c r="B25" s="19">
        <v>1922076</v>
      </c>
      <c r="C25" s="19">
        <v>479815</v>
      </c>
      <c r="D25" s="19">
        <v>46260</v>
      </c>
      <c r="E25" s="19">
        <v>26748</v>
      </c>
      <c r="F25" s="19">
        <v>11419</v>
      </c>
      <c r="G25" s="19">
        <v>64405</v>
      </c>
      <c r="H25" s="19">
        <v>132547</v>
      </c>
      <c r="I25" s="19">
        <v>925245</v>
      </c>
      <c r="J25" s="19">
        <v>4</v>
      </c>
      <c r="K25" s="19">
        <v>0</v>
      </c>
      <c r="L25" s="19">
        <v>737</v>
      </c>
      <c r="M25" s="21">
        <f t="shared" si="0"/>
        <v>3609256</v>
      </c>
      <c r="N25" s="2"/>
      <c r="O25" s="3"/>
      <c r="P25" s="22"/>
    </row>
    <row r="26" spans="1:16" s="23" customFormat="1">
      <c r="A26" s="24" t="s">
        <v>35</v>
      </c>
      <c r="B26" s="19">
        <v>1268377</v>
      </c>
      <c r="C26" s="19">
        <v>316630</v>
      </c>
      <c r="D26" s="19">
        <v>30527</v>
      </c>
      <c r="E26" s="19">
        <v>17651</v>
      </c>
      <c r="F26" s="19">
        <v>7535</v>
      </c>
      <c r="G26" s="19">
        <v>163026</v>
      </c>
      <c r="H26" s="19">
        <v>134501</v>
      </c>
      <c r="I26" s="19">
        <v>1307535</v>
      </c>
      <c r="J26" s="19">
        <v>0</v>
      </c>
      <c r="K26" s="19">
        <v>0</v>
      </c>
      <c r="L26" s="19">
        <v>3041</v>
      </c>
      <c r="M26" s="21">
        <f>SUM(B26:L26)</f>
        <v>3248823</v>
      </c>
      <c r="N26" s="2"/>
      <c r="O26" s="3"/>
      <c r="P26" s="22"/>
    </row>
    <row r="27" spans="1:16" s="23" customFormat="1">
      <c r="A27" s="24" t="s">
        <v>36</v>
      </c>
      <c r="B27" s="19">
        <v>1988561</v>
      </c>
      <c r="C27" s="19">
        <v>496413</v>
      </c>
      <c r="D27" s="19">
        <v>47861</v>
      </c>
      <c r="E27" s="19">
        <v>27673</v>
      </c>
      <c r="F27" s="19">
        <v>11814</v>
      </c>
      <c r="G27" s="19">
        <v>163025</v>
      </c>
      <c r="H27" s="19">
        <v>142904</v>
      </c>
      <c r="I27" s="19">
        <v>1042290</v>
      </c>
      <c r="J27" s="19">
        <v>69</v>
      </c>
      <c r="K27" s="19">
        <v>29905</v>
      </c>
      <c r="L27" s="19">
        <v>12832</v>
      </c>
      <c r="M27" s="21">
        <f t="shared" si="0"/>
        <v>3963347</v>
      </c>
      <c r="N27" s="2"/>
      <c r="O27" s="3"/>
      <c r="P27" s="22"/>
    </row>
    <row r="28" spans="1:16" s="23" customFormat="1">
      <c r="A28" s="24" t="s">
        <v>37</v>
      </c>
      <c r="B28" s="19">
        <v>2311839</v>
      </c>
      <c r="C28" s="19">
        <v>577114</v>
      </c>
      <c r="D28" s="19">
        <v>55642</v>
      </c>
      <c r="E28" s="19">
        <v>32172</v>
      </c>
      <c r="F28" s="19">
        <v>13735</v>
      </c>
      <c r="G28" s="19">
        <v>64405</v>
      </c>
      <c r="H28" s="19">
        <v>166808</v>
      </c>
      <c r="I28" s="19">
        <v>1059919</v>
      </c>
      <c r="J28" s="19">
        <v>0</v>
      </c>
      <c r="K28" s="19">
        <v>0</v>
      </c>
      <c r="L28" s="19">
        <v>7319</v>
      </c>
      <c r="M28" s="21">
        <f t="shared" si="0"/>
        <v>4288953</v>
      </c>
      <c r="N28" s="2"/>
      <c r="O28" s="3"/>
      <c r="P28" s="22"/>
    </row>
    <row r="29" spans="1:16" s="23" customFormat="1">
      <c r="A29" s="24" t="s">
        <v>38</v>
      </c>
      <c r="B29" s="19">
        <v>1881956</v>
      </c>
      <c r="C29" s="19">
        <v>469800</v>
      </c>
      <c r="D29" s="19">
        <v>45295</v>
      </c>
      <c r="E29" s="19">
        <v>26190</v>
      </c>
      <c r="F29" s="19">
        <v>11181</v>
      </c>
      <c r="G29" s="19">
        <v>64405</v>
      </c>
      <c r="H29" s="19">
        <v>138791</v>
      </c>
      <c r="I29" s="19">
        <v>1001218</v>
      </c>
      <c r="J29" s="19">
        <v>81</v>
      </c>
      <c r="K29" s="19">
        <v>17247</v>
      </c>
      <c r="L29" s="19">
        <v>1792</v>
      </c>
      <c r="M29" s="21">
        <f t="shared" si="0"/>
        <v>3657956</v>
      </c>
      <c r="N29" s="2"/>
      <c r="O29" s="3"/>
      <c r="P29" s="22"/>
    </row>
    <row r="30" spans="1:16" s="23" customFormat="1">
      <c r="A30" s="24" t="s">
        <v>39</v>
      </c>
      <c r="B30" s="19">
        <v>1449941</v>
      </c>
      <c r="C30" s="19">
        <v>361955</v>
      </c>
      <c r="D30" s="19">
        <v>34897</v>
      </c>
      <c r="E30" s="19">
        <v>20178</v>
      </c>
      <c r="F30" s="19">
        <v>8614</v>
      </c>
      <c r="G30" s="19">
        <v>64406</v>
      </c>
      <c r="H30" s="19">
        <v>176831</v>
      </c>
      <c r="I30" s="19">
        <v>1643395</v>
      </c>
      <c r="J30" s="19">
        <v>0</v>
      </c>
      <c r="K30" s="19">
        <v>0</v>
      </c>
      <c r="L30" s="19">
        <v>1961</v>
      </c>
      <c r="M30" s="21">
        <f t="shared" si="0"/>
        <v>3762178</v>
      </c>
      <c r="N30" s="2"/>
      <c r="O30" s="3"/>
      <c r="P30" s="22"/>
    </row>
    <row r="31" spans="1:16" s="23" customFormat="1">
      <c r="A31" s="24" t="s">
        <v>40</v>
      </c>
      <c r="B31" s="19">
        <v>1972326</v>
      </c>
      <c r="C31" s="19">
        <v>492359</v>
      </c>
      <c r="D31" s="19">
        <v>47470</v>
      </c>
      <c r="E31" s="19">
        <v>27447</v>
      </c>
      <c r="F31" s="19">
        <v>11718</v>
      </c>
      <c r="G31" s="19">
        <v>64405</v>
      </c>
      <c r="H31" s="19">
        <v>175933</v>
      </c>
      <c r="I31" s="19">
        <v>1361207</v>
      </c>
      <c r="J31" s="19">
        <v>19</v>
      </c>
      <c r="K31" s="19">
        <v>29423</v>
      </c>
      <c r="L31" s="19">
        <v>6414</v>
      </c>
      <c r="M31" s="21">
        <f t="shared" si="0"/>
        <v>4188721</v>
      </c>
      <c r="N31" s="2"/>
      <c r="O31" s="3"/>
      <c r="P31" s="22"/>
    </row>
    <row r="32" spans="1:16" s="23" customFormat="1">
      <c r="A32" s="24" t="s">
        <v>41</v>
      </c>
      <c r="B32" s="19">
        <v>1086477</v>
      </c>
      <c r="C32" s="19">
        <v>271222</v>
      </c>
      <c r="D32" s="19">
        <v>26149</v>
      </c>
      <c r="E32" s="19">
        <v>15120</v>
      </c>
      <c r="F32" s="19">
        <v>6455</v>
      </c>
      <c r="G32" s="19">
        <v>64405</v>
      </c>
      <c r="H32" s="19">
        <v>93408</v>
      </c>
      <c r="I32" s="19">
        <v>927202</v>
      </c>
      <c r="J32" s="19">
        <v>0</v>
      </c>
      <c r="K32" s="19">
        <v>0</v>
      </c>
      <c r="L32" s="19">
        <v>0</v>
      </c>
      <c r="M32" s="21">
        <f t="shared" si="0"/>
        <v>2490438</v>
      </c>
      <c r="N32" s="2"/>
      <c r="O32" s="3"/>
      <c r="P32" s="22"/>
    </row>
    <row r="33" spans="1:16" s="23" customFormat="1">
      <c r="A33" s="24" t="s">
        <v>42</v>
      </c>
      <c r="B33" s="19">
        <v>8808786</v>
      </c>
      <c r="C33" s="19">
        <v>2198972</v>
      </c>
      <c r="D33" s="19">
        <v>212010</v>
      </c>
      <c r="E33" s="19">
        <v>122586</v>
      </c>
      <c r="F33" s="19">
        <v>52333</v>
      </c>
      <c r="G33" s="19">
        <v>64406</v>
      </c>
      <c r="H33" s="19">
        <v>446029</v>
      </c>
      <c r="I33" s="19">
        <v>993087</v>
      </c>
      <c r="J33" s="19">
        <v>614</v>
      </c>
      <c r="K33" s="19">
        <v>0</v>
      </c>
      <c r="L33" s="19">
        <v>135658</v>
      </c>
      <c r="M33" s="21">
        <f>SUM(B33:L33)</f>
        <v>13034481</v>
      </c>
      <c r="N33" s="2"/>
      <c r="O33" s="3"/>
      <c r="P33" s="22"/>
    </row>
    <row r="34" spans="1:16" s="23" customFormat="1">
      <c r="A34" s="24" t="s">
        <v>43</v>
      </c>
      <c r="B34" s="19">
        <v>35771035</v>
      </c>
      <c r="C34" s="19">
        <v>8929670</v>
      </c>
      <c r="D34" s="19">
        <v>860936</v>
      </c>
      <c r="E34" s="19">
        <v>497801</v>
      </c>
      <c r="F34" s="19">
        <v>212515</v>
      </c>
      <c r="G34" s="19">
        <v>163026</v>
      </c>
      <c r="H34" s="19">
        <v>1668898</v>
      </c>
      <c r="I34" s="19">
        <v>1112153</v>
      </c>
      <c r="J34" s="19">
        <v>4541</v>
      </c>
      <c r="K34" s="19">
        <v>11842096</v>
      </c>
      <c r="L34" s="19">
        <v>1112881</v>
      </c>
      <c r="M34" s="21">
        <f t="shared" si="0"/>
        <v>62175552</v>
      </c>
      <c r="N34" s="2"/>
      <c r="O34" s="3"/>
      <c r="P34" s="22"/>
    </row>
    <row r="35" spans="1:16" s="23" customFormat="1">
      <c r="A35" s="24" t="s">
        <v>44</v>
      </c>
      <c r="B35" s="19">
        <v>1200193</v>
      </c>
      <c r="C35" s="19">
        <v>299609</v>
      </c>
      <c r="D35" s="19">
        <v>28886</v>
      </c>
      <c r="E35" s="19">
        <v>16702</v>
      </c>
      <c r="F35" s="19">
        <v>7130</v>
      </c>
      <c r="G35" s="19">
        <v>163025</v>
      </c>
      <c r="H35" s="19">
        <v>161838</v>
      </c>
      <c r="I35" s="19">
        <v>1612879</v>
      </c>
      <c r="J35" s="19">
        <v>0</v>
      </c>
      <c r="K35" s="19">
        <v>0</v>
      </c>
      <c r="L35" s="19">
        <v>0</v>
      </c>
      <c r="M35" s="21">
        <f t="shared" si="0"/>
        <v>3490262</v>
      </c>
      <c r="N35" s="2"/>
      <c r="O35" s="3"/>
      <c r="P35" s="22"/>
    </row>
    <row r="36" spans="1:16" s="23" customFormat="1">
      <c r="A36" s="24" t="s">
        <v>45</v>
      </c>
      <c r="B36" s="19">
        <v>1268099</v>
      </c>
      <c r="C36" s="19">
        <v>316561</v>
      </c>
      <c r="D36" s="19">
        <v>30521</v>
      </c>
      <c r="E36" s="19">
        <v>17647</v>
      </c>
      <c r="F36" s="19">
        <v>7534</v>
      </c>
      <c r="G36" s="19">
        <v>163026</v>
      </c>
      <c r="H36" s="19">
        <v>110440</v>
      </c>
      <c r="I36" s="19">
        <v>1051506</v>
      </c>
      <c r="J36" s="19">
        <v>65</v>
      </c>
      <c r="K36" s="19">
        <v>25332</v>
      </c>
      <c r="L36" s="19">
        <v>18565</v>
      </c>
      <c r="M36" s="21">
        <f t="shared" si="0"/>
        <v>3009296</v>
      </c>
      <c r="N36" s="2"/>
      <c r="O36" s="3"/>
      <c r="P36" s="22"/>
    </row>
    <row r="37" spans="1:16" s="23" customFormat="1">
      <c r="A37" s="24" t="s">
        <v>46</v>
      </c>
      <c r="B37" s="19">
        <v>2918724</v>
      </c>
      <c r="C37" s="19">
        <v>728614</v>
      </c>
      <c r="D37" s="19">
        <v>70248</v>
      </c>
      <c r="E37" s="19">
        <v>40618</v>
      </c>
      <c r="F37" s="19">
        <v>17340</v>
      </c>
      <c r="G37" s="19">
        <v>163025</v>
      </c>
      <c r="H37" s="19">
        <v>147936</v>
      </c>
      <c r="I37" s="19">
        <v>705270</v>
      </c>
      <c r="J37" s="19">
        <v>356</v>
      </c>
      <c r="K37" s="19">
        <v>219516</v>
      </c>
      <c r="L37" s="19">
        <v>136384</v>
      </c>
      <c r="M37" s="21">
        <f t="shared" si="0"/>
        <v>5148031</v>
      </c>
      <c r="N37" s="2"/>
      <c r="O37" s="3"/>
      <c r="P37" s="22"/>
    </row>
    <row r="38" spans="1:16" s="23" customFormat="1">
      <c r="A38" s="24" t="s">
        <v>47</v>
      </c>
      <c r="B38" s="19">
        <v>1143455</v>
      </c>
      <c r="C38" s="19">
        <v>285445</v>
      </c>
      <c r="D38" s="19">
        <v>27521</v>
      </c>
      <c r="E38" s="19">
        <v>15913</v>
      </c>
      <c r="F38" s="19">
        <v>6793</v>
      </c>
      <c r="G38" s="19">
        <v>64405</v>
      </c>
      <c r="H38" s="19">
        <v>61164</v>
      </c>
      <c r="I38" s="19">
        <v>544704</v>
      </c>
      <c r="J38" s="19">
        <v>0</v>
      </c>
      <c r="K38" s="19">
        <v>0</v>
      </c>
      <c r="L38" s="19">
        <v>0</v>
      </c>
      <c r="M38" s="21">
        <f>SUM(B38:L38)</f>
        <v>2149400</v>
      </c>
      <c r="N38" s="2"/>
      <c r="O38" s="3"/>
      <c r="P38" s="22"/>
    </row>
    <row r="39" spans="1:16" s="23" customFormat="1">
      <c r="A39" s="24" t="s">
        <v>48</v>
      </c>
      <c r="B39" s="19">
        <v>30131559</v>
      </c>
      <c r="C39" s="19">
        <v>7521866</v>
      </c>
      <c r="D39" s="19">
        <v>725205</v>
      </c>
      <c r="E39" s="19">
        <v>419320</v>
      </c>
      <c r="F39" s="19">
        <v>179011</v>
      </c>
      <c r="G39" s="19">
        <v>163026</v>
      </c>
      <c r="H39" s="19">
        <v>1302396</v>
      </c>
      <c r="I39" s="19">
        <v>1084212</v>
      </c>
      <c r="J39" s="19">
        <v>5261</v>
      </c>
      <c r="K39" s="19">
        <v>5071755</v>
      </c>
      <c r="L39" s="19">
        <v>1287332</v>
      </c>
      <c r="M39" s="21">
        <f>SUM(B39:L39)</f>
        <v>47890943</v>
      </c>
      <c r="N39" s="2"/>
      <c r="O39" s="3"/>
      <c r="P39" s="22"/>
    </row>
    <row r="40" spans="1:16" s="23" customFormat="1">
      <c r="A40" s="24" t="s">
        <v>49</v>
      </c>
      <c r="B40" s="19">
        <v>1150602</v>
      </c>
      <c r="C40" s="19">
        <v>287229</v>
      </c>
      <c r="D40" s="19">
        <v>27692</v>
      </c>
      <c r="E40" s="19">
        <v>16012</v>
      </c>
      <c r="F40" s="19">
        <v>6836</v>
      </c>
      <c r="G40" s="19">
        <v>64405</v>
      </c>
      <c r="H40" s="19">
        <v>73665</v>
      </c>
      <c r="I40" s="19">
        <v>679750</v>
      </c>
      <c r="J40" s="19">
        <v>0</v>
      </c>
      <c r="K40" s="19">
        <v>0</v>
      </c>
      <c r="L40" s="19">
        <v>0</v>
      </c>
      <c r="M40" s="21">
        <f t="shared" si="0"/>
        <v>2306191</v>
      </c>
      <c r="N40" s="2"/>
      <c r="O40" s="3"/>
      <c r="P40" s="22"/>
    </row>
    <row r="41" spans="1:16" s="23" customFormat="1">
      <c r="A41" s="24" t="s">
        <v>50</v>
      </c>
      <c r="B41" s="19">
        <v>1821704</v>
      </c>
      <c r="C41" s="19">
        <v>454758</v>
      </c>
      <c r="D41" s="19">
        <v>43845</v>
      </c>
      <c r="E41" s="19">
        <v>25351</v>
      </c>
      <c r="F41" s="19">
        <v>10823</v>
      </c>
      <c r="G41" s="19">
        <v>64405</v>
      </c>
      <c r="H41" s="19">
        <v>154921</v>
      </c>
      <c r="I41" s="19">
        <v>1222987</v>
      </c>
      <c r="J41" s="19">
        <v>0</v>
      </c>
      <c r="K41" s="19">
        <v>42906</v>
      </c>
      <c r="L41" s="19">
        <v>5063</v>
      </c>
      <c r="M41" s="21">
        <f t="shared" si="0"/>
        <v>3846763</v>
      </c>
      <c r="O41" s="3"/>
      <c r="P41" s="22"/>
    </row>
    <row r="42" spans="1:16" s="23" customFormat="1">
      <c r="A42" s="24" t="s">
        <v>51</v>
      </c>
      <c r="B42" s="19">
        <v>1785106</v>
      </c>
      <c r="C42" s="19">
        <v>445624</v>
      </c>
      <c r="D42" s="19">
        <v>42964</v>
      </c>
      <c r="E42" s="19">
        <v>24842</v>
      </c>
      <c r="F42" s="19">
        <v>10605</v>
      </c>
      <c r="G42" s="19">
        <v>64406</v>
      </c>
      <c r="H42" s="19">
        <v>221911</v>
      </c>
      <c r="I42" s="19">
        <v>1942806</v>
      </c>
      <c r="J42" s="19">
        <v>0</v>
      </c>
      <c r="K42" s="19">
        <v>0</v>
      </c>
      <c r="L42" s="19">
        <v>9049</v>
      </c>
      <c r="M42" s="21">
        <f t="shared" si="0"/>
        <v>4547313</v>
      </c>
      <c r="N42" s="2"/>
      <c r="O42" s="3"/>
      <c r="P42" s="22"/>
    </row>
    <row r="43" spans="1:16" s="23" customFormat="1" ht="12.75" customHeight="1">
      <c r="A43" s="24" t="s">
        <v>52</v>
      </c>
      <c r="B43" s="19">
        <v>1036509</v>
      </c>
      <c r="C43" s="19">
        <v>258748</v>
      </c>
      <c r="D43" s="19">
        <v>24947</v>
      </c>
      <c r="E43" s="19">
        <v>14424</v>
      </c>
      <c r="F43" s="19">
        <v>6158</v>
      </c>
      <c r="G43" s="19">
        <v>64405</v>
      </c>
      <c r="H43" s="19">
        <v>60623</v>
      </c>
      <c r="I43" s="19">
        <v>598939</v>
      </c>
      <c r="J43" s="19">
        <v>0</v>
      </c>
      <c r="K43" s="19">
        <v>0</v>
      </c>
      <c r="L43" s="19">
        <v>0</v>
      </c>
      <c r="M43" s="21">
        <f t="shared" si="0"/>
        <v>2064753</v>
      </c>
      <c r="N43" s="2"/>
      <c r="O43" s="3"/>
      <c r="P43" s="22"/>
    </row>
    <row r="44" spans="1:16" s="23" customFormat="1">
      <c r="A44" s="24" t="s">
        <v>53</v>
      </c>
      <c r="B44" s="19">
        <v>48855860</v>
      </c>
      <c r="C44" s="19">
        <v>12196089</v>
      </c>
      <c r="D44" s="19">
        <v>1175862</v>
      </c>
      <c r="E44" s="19">
        <v>679893</v>
      </c>
      <c r="F44" s="19">
        <v>290251</v>
      </c>
      <c r="G44" s="19">
        <v>163026</v>
      </c>
      <c r="H44" s="19">
        <v>2046353</v>
      </c>
      <c r="I44" s="19">
        <v>1099197</v>
      </c>
      <c r="J44" s="19">
        <v>6949</v>
      </c>
      <c r="K44" s="19">
        <v>13306063</v>
      </c>
      <c r="L44" s="19">
        <v>2340609</v>
      </c>
      <c r="M44" s="21">
        <f>SUM(B44:L44)</f>
        <v>82160152</v>
      </c>
      <c r="O44" s="3"/>
      <c r="P44" s="22"/>
    </row>
    <row r="45" spans="1:16" s="23" customFormat="1">
      <c r="A45" s="24" t="s">
        <v>54</v>
      </c>
      <c r="B45" s="19">
        <v>9811304</v>
      </c>
      <c r="C45" s="19">
        <v>2449236</v>
      </c>
      <c r="D45" s="19">
        <v>236138</v>
      </c>
      <c r="E45" s="19">
        <v>136537</v>
      </c>
      <c r="F45" s="19">
        <v>58289</v>
      </c>
      <c r="G45" s="19">
        <v>163026</v>
      </c>
      <c r="H45" s="19">
        <v>472866</v>
      </c>
      <c r="I45" s="19">
        <v>982675</v>
      </c>
      <c r="J45" s="19">
        <v>1136</v>
      </c>
      <c r="K45" s="19">
        <v>210156</v>
      </c>
      <c r="L45" s="19">
        <v>350959</v>
      </c>
      <c r="M45" s="21">
        <f>SUM(B45:L45)</f>
        <v>14872322</v>
      </c>
      <c r="N45" s="2"/>
      <c r="O45" s="3"/>
      <c r="P45" s="22"/>
    </row>
    <row r="46" spans="1:16" s="23" customFormat="1">
      <c r="A46" s="24" t="s">
        <v>55</v>
      </c>
      <c r="B46" s="19">
        <v>1475670</v>
      </c>
      <c r="C46" s="19">
        <v>368377</v>
      </c>
      <c r="D46" s="19">
        <v>35516</v>
      </c>
      <c r="E46" s="19">
        <v>20536</v>
      </c>
      <c r="F46" s="19">
        <v>8767</v>
      </c>
      <c r="G46" s="19">
        <v>64405</v>
      </c>
      <c r="H46" s="19">
        <v>122434</v>
      </c>
      <c r="I46" s="19">
        <v>1038159</v>
      </c>
      <c r="J46" s="19">
        <v>0</v>
      </c>
      <c r="K46" s="19">
        <v>0</v>
      </c>
      <c r="L46" s="19">
        <v>0</v>
      </c>
      <c r="M46" s="21">
        <f t="shared" ref="M46:M55" si="1">SUM(B46:L46)</f>
        <v>3133864</v>
      </c>
      <c r="N46" s="2"/>
      <c r="O46" s="3"/>
      <c r="P46" s="22"/>
    </row>
    <row r="47" spans="1:16" s="23" customFormat="1">
      <c r="A47" s="24" t="s">
        <v>56</v>
      </c>
      <c r="B47" s="19">
        <v>4561912</v>
      </c>
      <c r="C47" s="19">
        <v>1138807</v>
      </c>
      <c r="D47" s="19">
        <v>109796</v>
      </c>
      <c r="E47" s="19">
        <v>63485</v>
      </c>
      <c r="F47" s="19">
        <v>27102</v>
      </c>
      <c r="G47" s="19">
        <v>163025</v>
      </c>
      <c r="H47" s="19">
        <v>282661</v>
      </c>
      <c r="I47" s="19">
        <v>1232657</v>
      </c>
      <c r="J47" s="19">
        <v>113</v>
      </c>
      <c r="K47" s="19">
        <v>6551</v>
      </c>
      <c r="L47" s="19">
        <v>32478</v>
      </c>
      <c r="M47" s="21">
        <f t="shared" si="1"/>
        <v>7618587</v>
      </c>
      <c r="N47" s="2"/>
      <c r="O47" s="3"/>
      <c r="P47" s="22"/>
    </row>
    <row r="48" spans="1:16" s="23" customFormat="1">
      <c r="A48" s="24" t="s">
        <v>57</v>
      </c>
      <c r="B48" s="19">
        <v>995414</v>
      </c>
      <c r="C48" s="19">
        <v>248502</v>
      </c>
      <c r="D48" s="19">
        <v>23959</v>
      </c>
      <c r="E48" s="19">
        <v>13853</v>
      </c>
      <c r="F48" s="19">
        <v>5914</v>
      </c>
      <c r="G48" s="19">
        <v>64406</v>
      </c>
      <c r="H48" s="19">
        <v>180181</v>
      </c>
      <c r="I48" s="19">
        <v>1911024</v>
      </c>
      <c r="J48" s="19">
        <v>0</v>
      </c>
      <c r="K48" s="19">
        <v>0</v>
      </c>
      <c r="L48" s="19">
        <v>0</v>
      </c>
      <c r="M48" s="21">
        <f t="shared" si="1"/>
        <v>3443253</v>
      </c>
      <c r="N48" s="2"/>
      <c r="O48" s="3"/>
      <c r="P48" s="22"/>
    </row>
    <row r="49" spans="1:16" s="23" customFormat="1">
      <c r="A49" s="24" t="s">
        <v>58</v>
      </c>
      <c r="B49" s="19">
        <v>2567386</v>
      </c>
      <c r="C49" s="19">
        <v>640906</v>
      </c>
      <c r="D49" s="19">
        <v>61791</v>
      </c>
      <c r="E49" s="19">
        <v>35728</v>
      </c>
      <c r="F49" s="19">
        <v>15253</v>
      </c>
      <c r="G49" s="19">
        <v>64406</v>
      </c>
      <c r="H49" s="19">
        <v>177275</v>
      </c>
      <c r="I49" s="19">
        <v>1087805</v>
      </c>
      <c r="J49" s="19">
        <v>3</v>
      </c>
      <c r="K49" s="19">
        <v>0</v>
      </c>
      <c r="L49" s="19">
        <v>14572</v>
      </c>
      <c r="M49" s="21">
        <f t="shared" si="1"/>
        <v>4665125</v>
      </c>
      <c r="N49" s="2"/>
      <c r="O49" s="3"/>
      <c r="P49" s="22"/>
    </row>
    <row r="50" spans="1:16" s="23" customFormat="1">
      <c r="A50" s="24" t="s">
        <v>59</v>
      </c>
      <c r="B50" s="19">
        <v>25451093</v>
      </c>
      <c r="C50" s="19">
        <v>6353460</v>
      </c>
      <c r="D50" s="19">
        <v>612556</v>
      </c>
      <c r="E50" s="19">
        <v>354185</v>
      </c>
      <c r="F50" s="19">
        <v>151204</v>
      </c>
      <c r="G50" s="19">
        <v>64406</v>
      </c>
      <c r="H50" s="19">
        <v>1048537</v>
      </c>
      <c r="I50" s="19">
        <v>1105333</v>
      </c>
      <c r="J50" s="19">
        <v>5085</v>
      </c>
      <c r="K50" s="19">
        <v>2243606</v>
      </c>
      <c r="L50" s="19">
        <v>1475105</v>
      </c>
      <c r="M50" s="21">
        <f t="shared" si="1"/>
        <v>38864570</v>
      </c>
      <c r="N50" s="2"/>
      <c r="O50" s="3"/>
      <c r="P50" s="22"/>
    </row>
    <row r="51" spans="1:16" s="23" customFormat="1">
      <c r="A51" s="24" t="s">
        <v>60</v>
      </c>
      <c r="B51" s="19">
        <v>2735228</v>
      </c>
      <c r="C51" s="19">
        <v>682806</v>
      </c>
      <c r="D51" s="19">
        <v>65832</v>
      </c>
      <c r="E51" s="19">
        <v>38064</v>
      </c>
      <c r="F51" s="19">
        <v>16250</v>
      </c>
      <c r="G51" s="19">
        <v>64405</v>
      </c>
      <c r="H51" s="19">
        <v>254080</v>
      </c>
      <c r="I51" s="19">
        <v>1782287</v>
      </c>
      <c r="J51" s="19">
        <v>0</v>
      </c>
      <c r="K51" s="19">
        <v>36574</v>
      </c>
      <c r="L51" s="19">
        <v>7891</v>
      </c>
      <c r="M51" s="21">
        <f t="shared" si="1"/>
        <v>5683417</v>
      </c>
      <c r="O51" s="3"/>
      <c r="P51" s="22"/>
    </row>
    <row r="52" spans="1:16" s="23" customFormat="1">
      <c r="A52" s="24" t="s">
        <v>61</v>
      </c>
      <c r="B52" s="19">
        <v>5366006</v>
      </c>
      <c r="C52" s="19">
        <v>1339538</v>
      </c>
      <c r="D52" s="19">
        <v>129149</v>
      </c>
      <c r="E52" s="19">
        <v>74675</v>
      </c>
      <c r="F52" s="19">
        <v>31879</v>
      </c>
      <c r="G52" s="19">
        <v>163025</v>
      </c>
      <c r="H52" s="19">
        <v>298307</v>
      </c>
      <c r="I52" s="19">
        <v>1134976</v>
      </c>
      <c r="J52" s="19">
        <v>694</v>
      </c>
      <c r="K52" s="19">
        <v>2549585</v>
      </c>
      <c r="L52" s="19">
        <v>149832</v>
      </c>
      <c r="M52" s="21">
        <f t="shared" si="1"/>
        <v>11237666</v>
      </c>
      <c r="N52" s="2"/>
      <c r="O52" s="3"/>
      <c r="P52" s="22"/>
    </row>
    <row r="53" spans="1:16" s="26" customFormat="1">
      <c r="A53" s="25" t="s">
        <v>62</v>
      </c>
      <c r="B53" s="19">
        <v>26985713</v>
      </c>
      <c r="C53" s="19">
        <v>6736553</v>
      </c>
      <c r="D53" s="19">
        <v>649491</v>
      </c>
      <c r="E53" s="19">
        <v>375542</v>
      </c>
      <c r="F53" s="19">
        <v>160321</v>
      </c>
      <c r="G53" s="19">
        <v>64405</v>
      </c>
      <c r="H53" s="19">
        <v>1146903</v>
      </c>
      <c r="I53" s="19">
        <v>1140345</v>
      </c>
      <c r="J53" s="19">
        <v>8495</v>
      </c>
      <c r="K53" s="19">
        <v>4155132</v>
      </c>
      <c r="L53" s="19">
        <v>1089440</v>
      </c>
      <c r="M53" s="21">
        <f t="shared" si="1"/>
        <v>42512340</v>
      </c>
      <c r="O53" s="3"/>
      <c r="P53" s="22"/>
    </row>
    <row r="54" spans="1:16" s="23" customFormat="1">
      <c r="A54" s="24" t="s">
        <v>63</v>
      </c>
      <c r="B54" s="19">
        <v>1324742</v>
      </c>
      <c r="C54" s="19">
        <v>330700</v>
      </c>
      <c r="D54" s="19">
        <v>31884</v>
      </c>
      <c r="E54" s="19">
        <v>18435</v>
      </c>
      <c r="F54" s="19">
        <v>7870</v>
      </c>
      <c r="G54" s="19">
        <v>64405</v>
      </c>
      <c r="H54" s="19">
        <v>130314</v>
      </c>
      <c r="I54" s="19">
        <v>1206283</v>
      </c>
      <c r="J54" s="19">
        <v>0</v>
      </c>
      <c r="K54" s="19">
        <v>0</v>
      </c>
      <c r="L54" s="19">
        <v>2466</v>
      </c>
      <c r="M54" s="21">
        <f t="shared" si="1"/>
        <v>3117099</v>
      </c>
      <c r="N54" s="2"/>
      <c r="O54" s="3"/>
      <c r="P54" s="22"/>
    </row>
    <row r="55" spans="1:16" s="23" customFormat="1">
      <c r="A55" s="24" t="s">
        <v>64</v>
      </c>
      <c r="B55" s="19">
        <v>2511763</v>
      </c>
      <c r="C55" s="19">
        <v>627018</v>
      </c>
      <c r="D55" s="19">
        <v>60453</v>
      </c>
      <c r="E55" s="19">
        <v>34954</v>
      </c>
      <c r="F55" s="19">
        <v>14922</v>
      </c>
      <c r="G55" s="19">
        <v>64405</v>
      </c>
      <c r="H55" s="19">
        <v>135511</v>
      </c>
      <c r="I55" s="19">
        <v>691602</v>
      </c>
      <c r="J55" s="19">
        <v>5</v>
      </c>
      <c r="K55" s="19">
        <v>0</v>
      </c>
      <c r="L55" s="19">
        <v>17845</v>
      </c>
      <c r="M55" s="21">
        <f t="shared" si="1"/>
        <v>4158478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286049699</v>
      </c>
      <c r="C56" s="28">
        <f t="shared" ref="C56:I56" si="2">SUM(C13:C55)</f>
        <v>71407761</v>
      </c>
      <c r="D56" s="28">
        <f t="shared" si="2"/>
        <v>6884638</v>
      </c>
      <c r="E56" s="28">
        <f t="shared" si="2"/>
        <v>3980757</v>
      </c>
      <c r="F56" s="28">
        <f t="shared" si="2"/>
        <v>1699414</v>
      </c>
      <c r="G56" s="28">
        <f t="shared" si="2"/>
        <v>4347346</v>
      </c>
      <c r="H56" s="28">
        <f>SUM(H13:H55)</f>
        <v>14795067</v>
      </c>
      <c r="I56" s="28">
        <f t="shared" si="2"/>
        <v>47905975</v>
      </c>
      <c r="J56" s="28">
        <f>SUM(J13:J55)</f>
        <v>37889</v>
      </c>
      <c r="K56" s="28">
        <f>SUM(K13:K55)</f>
        <v>48124545</v>
      </c>
      <c r="L56" s="28">
        <f>SUM(L13:L55)</f>
        <v>9245467</v>
      </c>
      <c r="M56" s="29">
        <f>SUM(M13:M55)</f>
        <v>494478558</v>
      </c>
      <c r="O56" s="3"/>
      <c r="P56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86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85</v>
      </c>
      <c r="D70" s="182"/>
      <c r="E70" s="182"/>
      <c r="F70" s="182"/>
      <c r="G70" s="182"/>
      <c r="H70" s="182"/>
      <c r="I70" s="182"/>
      <c r="O70" s="3"/>
    </row>
    <row r="71" spans="2:15" s="23" customFormat="1" ht="12.75" customHeight="1">
      <c r="C71" s="182" t="s">
        <v>89</v>
      </c>
      <c r="D71" s="182"/>
      <c r="E71" s="182"/>
      <c r="F71" s="182"/>
      <c r="G71" s="182"/>
      <c r="H71" s="182"/>
      <c r="I71" s="182"/>
      <c r="O71" s="3"/>
    </row>
    <row r="72" spans="2:15" s="23" customFormat="1" ht="12">
      <c r="F72" s="35"/>
      <c r="G72" s="32" t="s">
        <v>67</v>
      </c>
      <c r="H72" s="36"/>
      <c r="I72" s="32" t="s">
        <v>68</v>
      </c>
      <c r="O72" s="3"/>
    </row>
    <row r="73" spans="2:15" s="23" customFormat="1">
      <c r="O73" s="3"/>
    </row>
    <row r="74" spans="2:15" s="23" customFormat="1" ht="12">
      <c r="C74" s="37" t="s">
        <v>9</v>
      </c>
      <c r="D74" s="38"/>
      <c r="F74" s="39"/>
      <c r="G74" s="30">
        <v>1430248498</v>
      </c>
      <c r="H74" s="32" t="s">
        <v>69</v>
      </c>
      <c r="I74" s="30">
        <v>286049699</v>
      </c>
      <c r="O74" s="3"/>
    </row>
    <row r="75" spans="2:15" s="23" customFormat="1" ht="12">
      <c r="C75" s="37"/>
      <c r="D75" s="38"/>
      <c r="F75" s="39"/>
      <c r="G75" s="30"/>
      <c r="H75" s="35"/>
      <c r="I75" s="30"/>
      <c r="O75" s="3"/>
    </row>
    <row r="76" spans="2:15" s="23" customFormat="1" ht="12">
      <c r="C76" s="35" t="s">
        <v>70</v>
      </c>
      <c r="D76" s="35"/>
      <c r="G76" s="30">
        <v>71407761</v>
      </c>
      <c r="H76" s="32" t="s">
        <v>71</v>
      </c>
      <c r="I76" s="30">
        <v>71407761</v>
      </c>
      <c r="O76" s="3"/>
    </row>
    <row r="77" spans="2:15" s="23" customFormat="1" ht="12">
      <c r="C77" s="35"/>
      <c r="D77" s="35"/>
      <c r="G77" s="30"/>
      <c r="H77" s="32"/>
      <c r="I77" s="30"/>
      <c r="O77" s="3"/>
    </row>
    <row r="78" spans="2:15" s="23" customFormat="1" ht="12">
      <c r="C78" s="35" t="s">
        <v>72</v>
      </c>
      <c r="D78" s="35"/>
      <c r="G78" s="30">
        <v>34423188</v>
      </c>
      <c r="H78" s="32" t="s">
        <v>69</v>
      </c>
      <c r="I78" s="30">
        <v>6884638</v>
      </c>
      <c r="O78" s="3"/>
    </row>
    <row r="79" spans="2:15" s="23" customFormat="1" ht="12">
      <c r="C79" s="35"/>
      <c r="D79" s="35"/>
      <c r="G79" s="30"/>
      <c r="H79" s="32"/>
      <c r="I79" s="30"/>
      <c r="O79" s="3"/>
    </row>
    <row r="80" spans="2:15" s="23" customFormat="1" ht="12">
      <c r="C80" s="35" t="s">
        <v>73</v>
      </c>
      <c r="G80" s="30">
        <v>19903786</v>
      </c>
      <c r="H80" s="32" t="s">
        <v>69</v>
      </c>
      <c r="I80" s="30">
        <v>3980757</v>
      </c>
      <c r="O80" s="3"/>
    </row>
    <row r="81" spans="3:15" s="23" customFormat="1" ht="12">
      <c r="C81" s="35"/>
      <c r="G81" s="30"/>
      <c r="H81" s="32"/>
      <c r="I81" s="30"/>
      <c r="O81" s="3"/>
    </row>
    <row r="82" spans="3:15" s="23" customFormat="1" ht="12">
      <c r="C82" s="35" t="s">
        <v>74</v>
      </c>
      <c r="D82" s="35"/>
      <c r="G82" s="30">
        <v>8497070</v>
      </c>
      <c r="H82" s="32" t="s">
        <v>69</v>
      </c>
      <c r="I82" s="30">
        <v>1699414</v>
      </c>
      <c r="O82" s="3"/>
    </row>
    <row r="83" spans="3:15" s="23" customFormat="1" ht="12">
      <c r="C83" s="35"/>
      <c r="D83" s="35"/>
      <c r="G83" s="30"/>
      <c r="H83" s="32"/>
      <c r="I83" s="30"/>
      <c r="O83" s="3"/>
    </row>
    <row r="84" spans="3:15" s="23" customFormat="1" ht="12">
      <c r="C84" s="35" t="s">
        <v>75</v>
      </c>
      <c r="D84" s="35"/>
      <c r="F84" s="35"/>
      <c r="G84" s="30">
        <v>21736731</v>
      </c>
      <c r="H84" s="32" t="s">
        <v>69</v>
      </c>
      <c r="I84" s="30">
        <v>4347346</v>
      </c>
      <c r="O84" s="3"/>
    </row>
    <row r="85" spans="3:15" s="23" customFormat="1" ht="12">
      <c r="C85" s="35"/>
      <c r="D85" s="35"/>
      <c r="F85" s="35"/>
      <c r="G85" s="30"/>
      <c r="H85" s="32"/>
      <c r="I85" s="30"/>
      <c r="O85" s="3"/>
    </row>
    <row r="86" spans="3:15" s="23" customFormat="1" ht="12">
      <c r="C86" s="35" t="s">
        <v>76</v>
      </c>
      <c r="G86" s="30">
        <v>73975333</v>
      </c>
      <c r="H86" s="32" t="s">
        <v>69</v>
      </c>
      <c r="I86" s="30">
        <v>14795067</v>
      </c>
      <c r="O86" s="3"/>
    </row>
    <row r="87" spans="3:15" s="23" customFormat="1" ht="12">
      <c r="C87" s="35"/>
      <c r="G87" s="30"/>
      <c r="H87" s="32"/>
      <c r="I87" s="30"/>
      <c r="O87" s="3"/>
    </row>
    <row r="88" spans="3:15" s="23" customFormat="1" ht="12">
      <c r="C88" s="35" t="s">
        <v>77</v>
      </c>
      <c r="D88" s="35"/>
      <c r="G88" s="30">
        <v>239529874</v>
      </c>
      <c r="H88" s="32" t="s">
        <v>69</v>
      </c>
      <c r="I88" s="30">
        <v>47905975</v>
      </c>
      <c r="O88" s="3"/>
    </row>
    <row r="89" spans="3:15" s="23" customFormat="1" ht="12">
      <c r="C89" s="35"/>
      <c r="D89" s="35"/>
      <c r="G89" s="30"/>
      <c r="H89" s="32"/>
      <c r="I89" s="30"/>
      <c r="O89" s="3"/>
    </row>
    <row r="90" spans="3:15" s="23" customFormat="1" ht="12">
      <c r="C90" s="35" t="s">
        <v>78</v>
      </c>
      <c r="G90" s="30">
        <v>189443</v>
      </c>
      <c r="H90" s="32" t="s">
        <v>69</v>
      </c>
      <c r="I90" s="30">
        <v>37889</v>
      </c>
      <c r="O90" s="3"/>
    </row>
    <row r="91" spans="3:15" s="23" customFormat="1" ht="12">
      <c r="C91" s="35"/>
      <c r="G91" s="30"/>
      <c r="H91" s="32"/>
      <c r="I91" s="30"/>
      <c r="O91" s="3"/>
    </row>
    <row r="92" spans="3:15" s="23" customFormat="1" ht="12">
      <c r="C92" s="35" t="s">
        <v>79</v>
      </c>
      <c r="G92" s="30">
        <v>48124545</v>
      </c>
      <c r="H92" s="32" t="s">
        <v>71</v>
      </c>
      <c r="I92" s="30">
        <v>48124545</v>
      </c>
      <c r="K92" s="30"/>
      <c r="O92" s="3"/>
    </row>
    <row r="93" spans="3:15" s="23" customFormat="1" ht="12">
      <c r="C93" s="35"/>
      <c r="G93" s="30"/>
      <c r="H93" s="32"/>
      <c r="I93" s="30"/>
      <c r="O93" s="3"/>
    </row>
    <row r="94" spans="3:15" s="23" customFormat="1" ht="12">
      <c r="C94" s="35" t="s">
        <v>80</v>
      </c>
      <c r="G94" s="40">
        <v>24987749</v>
      </c>
      <c r="H94" s="32" t="s">
        <v>81</v>
      </c>
      <c r="I94" s="40">
        <v>9245467</v>
      </c>
      <c r="O94" s="3"/>
    </row>
    <row r="95" spans="3:15" s="23" customFormat="1" ht="12">
      <c r="C95" s="35"/>
      <c r="G95" s="30"/>
      <c r="H95" s="35"/>
      <c r="I95" s="30"/>
      <c r="O95" s="3"/>
    </row>
    <row r="96" spans="3:15" s="23" customFormat="1" ht="12.6" thickBot="1">
      <c r="E96" s="35" t="s">
        <v>19</v>
      </c>
      <c r="F96" s="39"/>
      <c r="G96" s="41">
        <f>SUM(G74:G94)</f>
        <v>1973023978</v>
      </c>
      <c r="I96" s="41">
        <f>SUM(I74:I94)</f>
        <v>494478558</v>
      </c>
      <c r="O96" s="3"/>
    </row>
    <row r="97" spans="9:15" s="23" customFormat="1" ht="12" thickTop="1">
      <c r="O97" s="3"/>
    </row>
    <row r="98" spans="9:15" s="23" customFormat="1">
      <c r="I98" s="3"/>
      <c r="O98" s="3"/>
    </row>
    <row r="99" spans="9:15" s="23" customFormat="1" ht="12">
      <c r="I99" s="30"/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I122" s="2"/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29" spans="9:15" s="23" customFormat="1">
      <c r="I129" s="2"/>
      <c r="O129" s="3"/>
    </row>
    <row r="133" spans="9:15" ht="13.2">
      <c r="J133" s="23"/>
      <c r="K133" s="23"/>
      <c r="L133" s="23"/>
      <c r="M133" s="42"/>
    </row>
    <row r="134" spans="9:15">
      <c r="J134" s="23"/>
      <c r="K134" s="23"/>
      <c r="L134" s="23"/>
      <c r="M134" s="43"/>
    </row>
    <row r="135" spans="9:15">
      <c r="J135" s="23"/>
      <c r="K135" s="23"/>
      <c r="L135" s="23"/>
      <c r="M135" s="43"/>
    </row>
  </sheetData>
  <mergeCells count="6">
    <mergeCell ref="C71:I71"/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4"/>
  <sheetViews>
    <sheetView topLeftCell="A10" zoomScaleNormal="100" workbookViewId="0">
      <selection activeCell="I91" sqref="I91"/>
    </sheetView>
  </sheetViews>
  <sheetFormatPr baseColWidth="10" defaultRowHeight="11.4"/>
  <cols>
    <col min="1" max="1" width="19.33203125" style="2" customWidth="1"/>
    <col min="2" max="3" width="13.33203125" style="2" customWidth="1"/>
    <col min="4" max="4" width="11.6640625" style="2" customWidth="1"/>
    <col min="5" max="6" width="11.33203125" style="2" customWidth="1"/>
    <col min="7" max="7" width="16.109375" style="2" customWidth="1"/>
    <col min="8" max="8" width="19.109375" style="2" customWidth="1"/>
    <col min="9" max="9" width="13.33203125" style="2" customWidth="1"/>
    <col min="10" max="10" width="9.6640625" style="2" customWidth="1"/>
    <col min="11" max="12" width="12.33203125" style="2" customWidth="1"/>
    <col min="13" max="13" width="14.44140625" style="2" customWidth="1"/>
    <col min="14" max="14" width="4.5546875" style="2" customWidth="1"/>
    <col min="15" max="15" width="13.33203125" style="3" customWidth="1"/>
    <col min="16" max="16" width="26.109375" style="2" bestFit="1" customWidth="1"/>
    <col min="17" max="256" width="11.44140625" style="2"/>
    <col min="257" max="257" width="19.33203125" style="2" customWidth="1"/>
    <col min="258" max="259" width="13.33203125" style="2" customWidth="1"/>
    <col min="260" max="260" width="11.6640625" style="2" customWidth="1"/>
    <col min="261" max="262" width="11.33203125" style="2" customWidth="1"/>
    <col min="263" max="263" width="16.109375" style="2" customWidth="1"/>
    <col min="264" max="264" width="19.109375" style="2" customWidth="1"/>
    <col min="265" max="265" width="13.33203125" style="2" customWidth="1"/>
    <col min="266" max="266" width="9.6640625" style="2" customWidth="1"/>
    <col min="267" max="268" width="12.33203125" style="2" customWidth="1"/>
    <col min="269" max="269" width="14.44140625" style="2" customWidth="1"/>
    <col min="270" max="270" width="4.5546875" style="2" customWidth="1"/>
    <col min="271" max="271" width="13.33203125" style="2" customWidth="1"/>
    <col min="272" max="272" width="26.109375" style="2" bestFit="1" customWidth="1"/>
    <col min="273" max="512" width="11.44140625" style="2"/>
    <col min="513" max="513" width="19.33203125" style="2" customWidth="1"/>
    <col min="514" max="515" width="13.33203125" style="2" customWidth="1"/>
    <col min="516" max="516" width="11.6640625" style="2" customWidth="1"/>
    <col min="517" max="518" width="11.33203125" style="2" customWidth="1"/>
    <col min="519" max="519" width="16.109375" style="2" customWidth="1"/>
    <col min="520" max="520" width="19.109375" style="2" customWidth="1"/>
    <col min="521" max="521" width="13.33203125" style="2" customWidth="1"/>
    <col min="522" max="522" width="9.6640625" style="2" customWidth="1"/>
    <col min="523" max="524" width="12.33203125" style="2" customWidth="1"/>
    <col min="525" max="525" width="14.44140625" style="2" customWidth="1"/>
    <col min="526" max="526" width="4.5546875" style="2" customWidth="1"/>
    <col min="527" max="527" width="13.33203125" style="2" customWidth="1"/>
    <col min="528" max="528" width="26.109375" style="2" bestFit="1" customWidth="1"/>
    <col min="529" max="768" width="11.44140625" style="2"/>
    <col min="769" max="769" width="19.33203125" style="2" customWidth="1"/>
    <col min="770" max="771" width="13.33203125" style="2" customWidth="1"/>
    <col min="772" max="772" width="11.6640625" style="2" customWidth="1"/>
    <col min="773" max="774" width="11.33203125" style="2" customWidth="1"/>
    <col min="775" max="775" width="16.109375" style="2" customWidth="1"/>
    <col min="776" max="776" width="19.109375" style="2" customWidth="1"/>
    <col min="777" max="777" width="13.33203125" style="2" customWidth="1"/>
    <col min="778" max="778" width="9.6640625" style="2" customWidth="1"/>
    <col min="779" max="780" width="12.33203125" style="2" customWidth="1"/>
    <col min="781" max="781" width="14.44140625" style="2" customWidth="1"/>
    <col min="782" max="782" width="4.5546875" style="2" customWidth="1"/>
    <col min="783" max="783" width="13.33203125" style="2" customWidth="1"/>
    <col min="784" max="784" width="26.109375" style="2" bestFit="1" customWidth="1"/>
    <col min="785" max="1024" width="11.44140625" style="2"/>
    <col min="1025" max="1025" width="19.33203125" style="2" customWidth="1"/>
    <col min="1026" max="1027" width="13.33203125" style="2" customWidth="1"/>
    <col min="1028" max="1028" width="11.6640625" style="2" customWidth="1"/>
    <col min="1029" max="1030" width="11.33203125" style="2" customWidth="1"/>
    <col min="1031" max="1031" width="16.109375" style="2" customWidth="1"/>
    <col min="1032" max="1032" width="19.109375" style="2" customWidth="1"/>
    <col min="1033" max="1033" width="13.33203125" style="2" customWidth="1"/>
    <col min="1034" max="1034" width="9.6640625" style="2" customWidth="1"/>
    <col min="1035" max="1036" width="12.33203125" style="2" customWidth="1"/>
    <col min="1037" max="1037" width="14.44140625" style="2" customWidth="1"/>
    <col min="1038" max="1038" width="4.5546875" style="2" customWidth="1"/>
    <col min="1039" max="1039" width="13.33203125" style="2" customWidth="1"/>
    <col min="1040" max="1040" width="26.109375" style="2" bestFit="1" customWidth="1"/>
    <col min="1041" max="1280" width="11.44140625" style="2"/>
    <col min="1281" max="1281" width="19.33203125" style="2" customWidth="1"/>
    <col min="1282" max="1283" width="13.33203125" style="2" customWidth="1"/>
    <col min="1284" max="1284" width="11.6640625" style="2" customWidth="1"/>
    <col min="1285" max="1286" width="11.33203125" style="2" customWidth="1"/>
    <col min="1287" max="1287" width="16.109375" style="2" customWidth="1"/>
    <col min="1288" max="1288" width="19.109375" style="2" customWidth="1"/>
    <col min="1289" max="1289" width="13.33203125" style="2" customWidth="1"/>
    <col min="1290" max="1290" width="9.6640625" style="2" customWidth="1"/>
    <col min="1291" max="1292" width="12.33203125" style="2" customWidth="1"/>
    <col min="1293" max="1293" width="14.44140625" style="2" customWidth="1"/>
    <col min="1294" max="1294" width="4.5546875" style="2" customWidth="1"/>
    <col min="1295" max="1295" width="13.33203125" style="2" customWidth="1"/>
    <col min="1296" max="1296" width="26.109375" style="2" bestFit="1" customWidth="1"/>
    <col min="1297" max="1536" width="11.44140625" style="2"/>
    <col min="1537" max="1537" width="19.33203125" style="2" customWidth="1"/>
    <col min="1538" max="1539" width="13.33203125" style="2" customWidth="1"/>
    <col min="1540" max="1540" width="11.6640625" style="2" customWidth="1"/>
    <col min="1541" max="1542" width="11.33203125" style="2" customWidth="1"/>
    <col min="1543" max="1543" width="16.109375" style="2" customWidth="1"/>
    <col min="1544" max="1544" width="19.109375" style="2" customWidth="1"/>
    <col min="1545" max="1545" width="13.33203125" style="2" customWidth="1"/>
    <col min="1546" max="1546" width="9.6640625" style="2" customWidth="1"/>
    <col min="1547" max="1548" width="12.33203125" style="2" customWidth="1"/>
    <col min="1549" max="1549" width="14.44140625" style="2" customWidth="1"/>
    <col min="1550" max="1550" width="4.5546875" style="2" customWidth="1"/>
    <col min="1551" max="1551" width="13.33203125" style="2" customWidth="1"/>
    <col min="1552" max="1552" width="26.109375" style="2" bestFit="1" customWidth="1"/>
    <col min="1553" max="1792" width="11.44140625" style="2"/>
    <col min="1793" max="1793" width="19.33203125" style="2" customWidth="1"/>
    <col min="1794" max="1795" width="13.33203125" style="2" customWidth="1"/>
    <col min="1796" max="1796" width="11.6640625" style="2" customWidth="1"/>
    <col min="1797" max="1798" width="11.33203125" style="2" customWidth="1"/>
    <col min="1799" max="1799" width="16.109375" style="2" customWidth="1"/>
    <col min="1800" max="1800" width="19.109375" style="2" customWidth="1"/>
    <col min="1801" max="1801" width="13.33203125" style="2" customWidth="1"/>
    <col min="1802" max="1802" width="9.6640625" style="2" customWidth="1"/>
    <col min="1803" max="1804" width="12.33203125" style="2" customWidth="1"/>
    <col min="1805" max="1805" width="14.44140625" style="2" customWidth="1"/>
    <col min="1806" max="1806" width="4.5546875" style="2" customWidth="1"/>
    <col min="1807" max="1807" width="13.33203125" style="2" customWidth="1"/>
    <col min="1808" max="1808" width="26.109375" style="2" bestFit="1" customWidth="1"/>
    <col min="1809" max="2048" width="11.44140625" style="2"/>
    <col min="2049" max="2049" width="19.33203125" style="2" customWidth="1"/>
    <col min="2050" max="2051" width="13.33203125" style="2" customWidth="1"/>
    <col min="2052" max="2052" width="11.6640625" style="2" customWidth="1"/>
    <col min="2053" max="2054" width="11.33203125" style="2" customWidth="1"/>
    <col min="2055" max="2055" width="16.109375" style="2" customWidth="1"/>
    <col min="2056" max="2056" width="19.109375" style="2" customWidth="1"/>
    <col min="2057" max="2057" width="13.33203125" style="2" customWidth="1"/>
    <col min="2058" max="2058" width="9.6640625" style="2" customWidth="1"/>
    <col min="2059" max="2060" width="12.33203125" style="2" customWidth="1"/>
    <col min="2061" max="2061" width="14.44140625" style="2" customWidth="1"/>
    <col min="2062" max="2062" width="4.5546875" style="2" customWidth="1"/>
    <col min="2063" max="2063" width="13.33203125" style="2" customWidth="1"/>
    <col min="2064" max="2064" width="26.109375" style="2" bestFit="1" customWidth="1"/>
    <col min="2065" max="2304" width="11.44140625" style="2"/>
    <col min="2305" max="2305" width="19.33203125" style="2" customWidth="1"/>
    <col min="2306" max="2307" width="13.33203125" style="2" customWidth="1"/>
    <col min="2308" max="2308" width="11.6640625" style="2" customWidth="1"/>
    <col min="2309" max="2310" width="11.33203125" style="2" customWidth="1"/>
    <col min="2311" max="2311" width="16.109375" style="2" customWidth="1"/>
    <col min="2312" max="2312" width="19.109375" style="2" customWidth="1"/>
    <col min="2313" max="2313" width="13.33203125" style="2" customWidth="1"/>
    <col min="2314" max="2314" width="9.6640625" style="2" customWidth="1"/>
    <col min="2315" max="2316" width="12.33203125" style="2" customWidth="1"/>
    <col min="2317" max="2317" width="14.44140625" style="2" customWidth="1"/>
    <col min="2318" max="2318" width="4.5546875" style="2" customWidth="1"/>
    <col min="2319" max="2319" width="13.33203125" style="2" customWidth="1"/>
    <col min="2320" max="2320" width="26.109375" style="2" bestFit="1" customWidth="1"/>
    <col min="2321" max="2560" width="11.44140625" style="2"/>
    <col min="2561" max="2561" width="19.33203125" style="2" customWidth="1"/>
    <col min="2562" max="2563" width="13.33203125" style="2" customWidth="1"/>
    <col min="2564" max="2564" width="11.6640625" style="2" customWidth="1"/>
    <col min="2565" max="2566" width="11.33203125" style="2" customWidth="1"/>
    <col min="2567" max="2567" width="16.109375" style="2" customWidth="1"/>
    <col min="2568" max="2568" width="19.109375" style="2" customWidth="1"/>
    <col min="2569" max="2569" width="13.33203125" style="2" customWidth="1"/>
    <col min="2570" max="2570" width="9.6640625" style="2" customWidth="1"/>
    <col min="2571" max="2572" width="12.33203125" style="2" customWidth="1"/>
    <col min="2573" max="2573" width="14.44140625" style="2" customWidth="1"/>
    <col min="2574" max="2574" width="4.5546875" style="2" customWidth="1"/>
    <col min="2575" max="2575" width="13.33203125" style="2" customWidth="1"/>
    <col min="2576" max="2576" width="26.109375" style="2" bestFit="1" customWidth="1"/>
    <col min="2577" max="2816" width="11.44140625" style="2"/>
    <col min="2817" max="2817" width="19.33203125" style="2" customWidth="1"/>
    <col min="2818" max="2819" width="13.33203125" style="2" customWidth="1"/>
    <col min="2820" max="2820" width="11.6640625" style="2" customWidth="1"/>
    <col min="2821" max="2822" width="11.33203125" style="2" customWidth="1"/>
    <col min="2823" max="2823" width="16.109375" style="2" customWidth="1"/>
    <col min="2824" max="2824" width="19.109375" style="2" customWidth="1"/>
    <col min="2825" max="2825" width="13.33203125" style="2" customWidth="1"/>
    <col min="2826" max="2826" width="9.6640625" style="2" customWidth="1"/>
    <col min="2827" max="2828" width="12.33203125" style="2" customWidth="1"/>
    <col min="2829" max="2829" width="14.44140625" style="2" customWidth="1"/>
    <col min="2830" max="2830" width="4.5546875" style="2" customWidth="1"/>
    <col min="2831" max="2831" width="13.33203125" style="2" customWidth="1"/>
    <col min="2832" max="2832" width="26.109375" style="2" bestFit="1" customWidth="1"/>
    <col min="2833" max="3072" width="11.44140625" style="2"/>
    <col min="3073" max="3073" width="19.33203125" style="2" customWidth="1"/>
    <col min="3074" max="3075" width="13.33203125" style="2" customWidth="1"/>
    <col min="3076" max="3076" width="11.6640625" style="2" customWidth="1"/>
    <col min="3077" max="3078" width="11.33203125" style="2" customWidth="1"/>
    <col min="3079" max="3079" width="16.109375" style="2" customWidth="1"/>
    <col min="3080" max="3080" width="19.109375" style="2" customWidth="1"/>
    <col min="3081" max="3081" width="13.33203125" style="2" customWidth="1"/>
    <col min="3082" max="3082" width="9.6640625" style="2" customWidth="1"/>
    <col min="3083" max="3084" width="12.33203125" style="2" customWidth="1"/>
    <col min="3085" max="3085" width="14.44140625" style="2" customWidth="1"/>
    <col min="3086" max="3086" width="4.5546875" style="2" customWidth="1"/>
    <col min="3087" max="3087" width="13.33203125" style="2" customWidth="1"/>
    <col min="3088" max="3088" width="26.109375" style="2" bestFit="1" customWidth="1"/>
    <col min="3089" max="3328" width="11.44140625" style="2"/>
    <col min="3329" max="3329" width="19.33203125" style="2" customWidth="1"/>
    <col min="3330" max="3331" width="13.33203125" style="2" customWidth="1"/>
    <col min="3332" max="3332" width="11.6640625" style="2" customWidth="1"/>
    <col min="3333" max="3334" width="11.33203125" style="2" customWidth="1"/>
    <col min="3335" max="3335" width="16.109375" style="2" customWidth="1"/>
    <col min="3336" max="3336" width="19.109375" style="2" customWidth="1"/>
    <col min="3337" max="3337" width="13.33203125" style="2" customWidth="1"/>
    <col min="3338" max="3338" width="9.6640625" style="2" customWidth="1"/>
    <col min="3339" max="3340" width="12.33203125" style="2" customWidth="1"/>
    <col min="3341" max="3341" width="14.44140625" style="2" customWidth="1"/>
    <col min="3342" max="3342" width="4.5546875" style="2" customWidth="1"/>
    <col min="3343" max="3343" width="13.33203125" style="2" customWidth="1"/>
    <col min="3344" max="3344" width="26.109375" style="2" bestFit="1" customWidth="1"/>
    <col min="3345" max="3584" width="11.44140625" style="2"/>
    <col min="3585" max="3585" width="19.33203125" style="2" customWidth="1"/>
    <col min="3586" max="3587" width="13.33203125" style="2" customWidth="1"/>
    <col min="3588" max="3588" width="11.6640625" style="2" customWidth="1"/>
    <col min="3589" max="3590" width="11.33203125" style="2" customWidth="1"/>
    <col min="3591" max="3591" width="16.109375" style="2" customWidth="1"/>
    <col min="3592" max="3592" width="19.109375" style="2" customWidth="1"/>
    <col min="3593" max="3593" width="13.33203125" style="2" customWidth="1"/>
    <col min="3594" max="3594" width="9.6640625" style="2" customWidth="1"/>
    <col min="3595" max="3596" width="12.33203125" style="2" customWidth="1"/>
    <col min="3597" max="3597" width="14.44140625" style="2" customWidth="1"/>
    <col min="3598" max="3598" width="4.5546875" style="2" customWidth="1"/>
    <col min="3599" max="3599" width="13.33203125" style="2" customWidth="1"/>
    <col min="3600" max="3600" width="26.109375" style="2" bestFit="1" customWidth="1"/>
    <col min="3601" max="3840" width="11.44140625" style="2"/>
    <col min="3841" max="3841" width="19.33203125" style="2" customWidth="1"/>
    <col min="3842" max="3843" width="13.33203125" style="2" customWidth="1"/>
    <col min="3844" max="3844" width="11.6640625" style="2" customWidth="1"/>
    <col min="3845" max="3846" width="11.33203125" style="2" customWidth="1"/>
    <col min="3847" max="3847" width="16.109375" style="2" customWidth="1"/>
    <col min="3848" max="3848" width="19.109375" style="2" customWidth="1"/>
    <col min="3849" max="3849" width="13.33203125" style="2" customWidth="1"/>
    <col min="3850" max="3850" width="9.6640625" style="2" customWidth="1"/>
    <col min="3851" max="3852" width="12.33203125" style="2" customWidth="1"/>
    <col min="3853" max="3853" width="14.44140625" style="2" customWidth="1"/>
    <col min="3854" max="3854" width="4.5546875" style="2" customWidth="1"/>
    <col min="3855" max="3855" width="13.33203125" style="2" customWidth="1"/>
    <col min="3856" max="3856" width="26.109375" style="2" bestFit="1" customWidth="1"/>
    <col min="3857" max="4096" width="11.44140625" style="2"/>
    <col min="4097" max="4097" width="19.33203125" style="2" customWidth="1"/>
    <col min="4098" max="4099" width="13.33203125" style="2" customWidth="1"/>
    <col min="4100" max="4100" width="11.6640625" style="2" customWidth="1"/>
    <col min="4101" max="4102" width="11.33203125" style="2" customWidth="1"/>
    <col min="4103" max="4103" width="16.109375" style="2" customWidth="1"/>
    <col min="4104" max="4104" width="19.109375" style="2" customWidth="1"/>
    <col min="4105" max="4105" width="13.33203125" style="2" customWidth="1"/>
    <col min="4106" max="4106" width="9.6640625" style="2" customWidth="1"/>
    <col min="4107" max="4108" width="12.33203125" style="2" customWidth="1"/>
    <col min="4109" max="4109" width="14.44140625" style="2" customWidth="1"/>
    <col min="4110" max="4110" width="4.5546875" style="2" customWidth="1"/>
    <col min="4111" max="4111" width="13.33203125" style="2" customWidth="1"/>
    <col min="4112" max="4112" width="26.109375" style="2" bestFit="1" customWidth="1"/>
    <col min="4113" max="4352" width="11.44140625" style="2"/>
    <col min="4353" max="4353" width="19.33203125" style="2" customWidth="1"/>
    <col min="4354" max="4355" width="13.33203125" style="2" customWidth="1"/>
    <col min="4356" max="4356" width="11.6640625" style="2" customWidth="1"/>
    <col min="4357" max="4358" width="11.33203125" style="2" customWidth="1"/>
    <col min="4359" max="4359" width="16.109375" style="2" customWidth="1"/>
    <col min="4360" max="4360" width="19.109375" style="2" customWidth="1"/>
    <col min="4361" max="4361" width="13.33203125" style="2" customWidth="1"/>
    <col min="4362" max="4362" width="9.6640625" style="2" customWidth="1"/>
    <col min="4363" max="4364" width="12.33203125" style="2" customWidth="1"/>
    <col min="4365" max="4365" width="14.44140625" style="2" customWidth="1"/>
    <col min="4366" max="4366" width="4.5546875" style="2" customWidth="1"/>
    <col min="4367" max="4367" width="13.33203125" style="2" customWidth="1"/>
    <col min="4368" max="4368" width="26.109375" style="2" bestFit="1" customWidth="1"/>
    <col min="4369" max="4608" width="11.44140625" style="2"/>
    <col min="4609" max="4609" width="19.33203125" style="2" customWidth="1"/>
    <col min="4610" max="4611" width="13.33203125" style="2" customWidth="1"/>
    <col min="4612" max="4612" width="11.6640625" style="2" customWidth="1"/>
    <col min="4613" max="4614" width="11.33203125" style="2" customWidth="1"/>
    <col min="4615" max="4615" width="16.109375" style="2" customWidth="1"/>
    <col min="4616" max="4616" width="19.109375" style="2" customWidth="1"/>
    <col min="4617" max="4617" width="13.33203125" style="2" customWidth="1"/>
    <col min="4618" max="4618" width="9.6640625" style="2" customWidth="1"/>
    <col min="4619" max="4620" width="12.33203125" style="2" customWidth="1"/>
    <col min="4621" max="4621" width="14.44140625" style="2" customWidth="1"/>
    <col min="4622" max="4622" width="4.5546875" style="2" customWidth="1"/>
    <col min="4623" max="4623" width="13.33203125" style="2" customWidth="1"/>
    <col min="4624" max="4624" width="26.109375" style="2" bestFit="1" customWidth="1"/>
    <col min="4625" max="4864" width="11.44140625" style="2"/>
    <col min="4865" max="4865" width="19.33203125" style="2" customWidth="1"/>
    <col min="4866" max="4867" width="13.33203125" style="2" customWidth="1"/>
    <col min="4868" max="4868" width="11.6640625" style="2" customWidth="1"/>
    <col min="4869" max="4870" width="11.33203125" style="2" customWidth="1"/>
    <col min="4871" max="4871" width="16.109375" style="2" customWidth="1"/>
    <col min="4872" max="4872" width="19.109375" style="2" customWidth="1"/>
    <col min="4873" max="4873" width="13.33203125" style="2" customWidth="1"/>
    <col min="4874" max="4874" width="9.6640625" style="2" customWidth="1"/>
    <col min="4875" max="4876" width="12.33203125" style="2" customWidth="1"/>
    <col min="4877" max="4877" width="14.44140625" style="2" customWidth="1"/>
    <col min="4878" max="4878" width="4.5546875" style="2" customWidth="1"/>
    <col min="4879" max="4879" width="13.33203125" style="2" customWidth="1"/>
    <col min="4880" max="4880" width="26.109375" style="2" bestFit="1" customWidth="1"/>
    <col min="4881" max="5120" width="11.44140625" style="2"/>
    <col min="5121" max="5121" width="19.33203125" style="2" customWidth="1"/>
    <col min="5122" max="5123" width="13.33203125" style="2" customWidth="1"/>
    <col min="5124" max="5124" width="11.6640625" style="2" customWidth="1"/>
    <col min="5125" max="5126" width="11.33203125" style="2" customWidth="1"/>
    <col min="5127" max="5127" width="16.109375" style="2" customWidth="1"/>
    <col min="5128" max="5128" width="19.109375" style="2" customWidth="1"/>
    <col min="5129" max="5129" width="13.33203125" style="2" customWidth="1"/>
    <col min="5130" max="5130" width="9.6640625" style="2" customWidth="1"/>
    <col min="5131" max="5132" width="12.33203125" style="2" customWidth="1"/>
    <col min="5133" max="5133" width="14.44140625" style="2" customWidth="1"/>
    <col min="5134" max="5134" width="4.5546875" style="2" customWidth="1"/>
    <col min="5135" max="5135" width="13.33203125" style="2" customWidth="1"/>
    <col min="5136" max="5136" width="26.109375" style="2" bestFit="1" customWidth="1"/>
    <col min="5137" max="5376" width="11.44140625" style="2"/>
    <col min="5377" max="5377" width="19.33203125" style="2" customWidth="1"/>
    <col min="5378" max="5379" width="13.33203125" style="2" customWidth="1"/>
    <col min="5380" max="5380" width="11.6640625" style="2" customWidth="1"/>
    <col min="5381" max="5382" width="11.33203125" style="2" customWidth="1"/>
    <col min="5383" max="5383" width="16.109375" style="2" customWidth="1"/>
    <col min="5384" max="5384" width="19.109375" style="2" customWidth="1"/>
    <col min="5385" max="5385" width="13.33203125" style="2" customWidth="1"/>
    <col min="5386" max="5386" width="9.6640625" style="2" customWidth="1"/>
    <col min="5387" max="5388" width="12.33203125" style="2" customWidth="1"/>
    <col min="5389" max="5389" width="14.44140625" style="2" customWidth="1"/>
    <col min="5390" max="5390" width="4.5546875" style="2" customWidth="1"/>
    <col min="5391" max="5391" width="13.33203125" style="2" customWidth="1"/>
    <col min="5392" max="5392" width="26.109375" style="2" bestFit="1" customWidth="1"/>
    <col min="5393" max="5632" width="11.44140625" style="2"/>
    <col min="5633" max="5633" width="19.33203125" style="2" customWidth="1"/>
    <col min="5634" max="5635" width="13.33203125" style="2" customWidth="1"/>
    <col min="5636" max="5636" width="11.6640625" style="2" customWidth="1"/>
    <col min="5637" max="5638" width="11.33203125" style="2" customWidth="1"/>
    <col min="5639" max="5639" width="16.109375" style="2" customWidth="1"/>
    <col min="5640" max="5640" width="19.109375" style="2" customWidth="1"/>
    <col min="5641" max="5641" width="13.33203125" style="2" customWidth="1"/>
    <col min="5642" max="5642" width="9.6640625" style="2" customWidth="1"/>
    <col min="5643" max="5644" width="12.33203125" style="2" customWidth="1"/>
    <col min="5645" max="5645" width="14.44140625" style="2" customWidth="1"/>
    <col min="5646" max="5646" width="4.5546875" style="2" customWidth="1"/>
    <col min="5647" max="5647" width="13.33203125" style="2" customWidth="1"/>
    <col min="5648" max="5648" width="26.109375" style="2" bestFit="1" customWidth="1"/>
    <col min="5649" max="5888" width="11.44140625" style="2"/>
    <col min="5889" max="5889" width="19.33203125" style="2" customWidth="1"/>
    <col min="5890" max="5891" width="13.33203125" style="2" customWidth="1"/>
    <col min="5892" max="5892" width="11.6640625" style="2" customWidth="1"/>
    <col min="5893" max="5894" width="11.33203125" style="2" customWidth="1"/>
    <col min="5895" max="5895" width="16.109375" style="2" customWidth="1"/>
    <col min="5896" max="5896" width="19.109375" style="2" customWidth="1"/>
    <col min="5897" max="5897" width="13.33203125" style="2" customWidth="1"/>
    <col min="5898" max="5898" width="9.6640625" style="2" customWidth="1"/>
    <col min="5899" max="5900" width="12.33203125" style="2" customWidth="1"/>
    <col min="5901" max="5901" width="14.44140625" style="2" customWidth="1"/>
    <col min="5902" max="5902" width="4.5546875" style="2" customWidth="1"/>
    <col min="5903" max="5903" width="13.33203125" style="2" customWidth="1"/>
    <col min="5904" max="5904" width="26.109375" style="2" bestFit="1" customWidth="1"/>
    <col min="5905" max="6144" width="11.44140625" style="2"/>
    <col min="6145" max="6145" width="19.33203125" style="2" customWidth="1"/>
    <col min="6146" max="6147" width="13.33203125" style="2" customWidth="1"/>
    <col min="6148" max="6148" width="11.6640625" style="2" customWidth="1"/>
    <col min="6149" max="6150" width="11.33203125" style="2" customWidth="1"/>
    <col min="6151" max="6151" width="16.109375" style="2" customWidth="1"/>
    <col min="6152" max="6152" width="19.109375" style="2" customWidth="1"/>
    <col min="6153" max="6153" width="13.33203125" style="2" customWidth="1"/>
    <col min="6154" max="6154" width="9.6640625" style="2" customWidth="1"/>
    <col min="6155" max="6156" width="12.33203125" style="2" customWidth="1"/>
    <col min="6157" max="6157" width="14.44140625" style="2" customWidth="1"/>
    <col min="6158" max="6158" width="4.5546875" style="2" customWidth="1"/>
    <col min="6159" max="6159" width="13.33203125" style="2" customWidth="1"/>
    <col min="6160" max="6160" width="26.109375" style="2" bestFit="1" customWidth="1"/>
    <col min="6161" max="6400" width="11.44140625" style="2"/>
    <col min="6401" max="6401" width="19.33203125" style="2" customWidth="1"/>
    <col min="6402" max="6403" width="13.33203125" style="2" customWidth="1"/>
    <col min="6404" max="6404" width="11.6640625" style="2" customWidth="1"/>
    <col min="6405" max="6406" width="11.33203125" style="2" customWidth="1"/>
    <col min="6407" max="6407" width="16.109375" style="2" customWidth="1"/>
    <col min="6408" max="6408" width="19.109375" style="2" customWidth="1"/>
    <col min="6409" max="6409" width="13.33203125" style="2" customWidth="1"/>
    <col min="6410" max="6410" width="9.6640625" style="2" customWidth="1"/>
    <col min="6411" max="6412" width="12.33203125" style="2" customWidth="1"/>
    <col min="6413" max="6413" width="14.44140625" style="2" customWidth="1"/>
    <col min="6414" max="6414" width="4.5546875" style="2" customWidth="1"/>
    <col min="6415" max="6415" width="13.33203125" style="2" customWidth="1"/>
    <col min="6416" max="6416" width="26.109375" style="2" bestFit="1" customWidth="1"/>
    <col min="6417" max="6656" width="11.44140625" style="2"/>
    <col min="6657" max="6657" width="19.33203125" style="2" customWidth="1"/>
    <col min="6658" max="6659" width="13.33203125" style="2" customWidth="1"/>
    <col min="6660" max="6660" width="11.6640625" style="2" customWidth="1"/>
    <col min="6661" max="6662" width="11.33203125" style="2" customWidth="1"/>
    <col min="6663" max="6663" width="16.109375" style="2" customWidth="1"/>
    <col min="6664" max="6664" width="19.109375" style="2" customWidth="1"/>
    <col min="6665" max="6665" width="13.33203125" style="2" customWidth="1"/>
    <col min="6666" max="6666" width="9.6640625" style="2" customWidth="1"/>
    <col min="6667" max="6668" width="12.33203125" style="2" customWidth="1"/>
    <col min="6669" max="6669" width="14.44140625" style="2" customWidth="1"/>
    <col min="6670" max="6670" width="4.5546875" style="2" customWidth="1"/>
    <col min="6671" max="6671" width="13.33203125" style="2" customWidth="1"/>
    <col min="6672" max="6672" width="26.109375" style="2" bestFit="1" customWidth="1"/>
    <col min="6673" max="6912" width="11.44140625" style="2"/>
    <col min="6913" max="6913" width="19.33203125" style="2" customWidth="1"/>
    <col min="6914" max="6915" width="13.33203125" style="2" customWidth="1"/>
    <col min="6916" max="6916" width="11.6640625" style="2" customWidth="1"/>
    <col min="6917" max="6918" width="11.33203125" style="2" customWidth="1"/>
    <col min="6919" max="6919" width="16.109375" style="2" customWidth="1"/>
    <col min="6920" max="6920" width="19.109375" style="2" customWidth="1"/>
    <col min="6921" max="6921" width="13.33203125" style="2" customWidth="1"/>
    <col min="6922" max="6922" width="9.6640625" style="2" customWidth="1"/>
    <col min="6923" max="6924" width="12.33203125" style="2" customWidth="1"/>
    <col min="6925" max="6925" width="14.44140625" style="2" customWidth="1"/>
    <col min="6926" max="6926" width="4.5546875" style="2" customWidth="1"/>
    <col min="6927" max="6927" width="13.33203125" style="2" customWidth="1"/>
    <col min="6928" max="6928" width="26.109375" style="2" bestFit="1" customWidth="1"/>
    <col min="6929" max="7168" width="11.44140625" style="2"/>
    <col min="7169" max="7169" width="19.33203125" style="2" customWidth="1"/>
    <col min="7170" max="7171" width="13.33203125" style="2" customWidth="1"/>
    <col min="7172" max="7172" width="11.6640625" style="2" customWidth="1"/>
    <col min="7173" max="7174" width="11.33203125" style="2" customWidth="1"/>
    <col min="7175" max="7175" width="16.109375" style="2" customWidth="1"/>
    <col min="7176" max="7176" width="19.109375" style="2" customWidth="1"/>
    <col min="7177" max="7177" width="13.33203125" style="2" customWidth="1"/>
    <col min="7178" max="7178" width="9.6640625" style="2" customWidth="1"/>
    <col min="7179" max="7180" width="12.33203125" style="2" customWidth="1"/>
    <col min="7181" max="7181" width="14.44140625" style="2" customWidth="1"/>
    <col min="7182" max="7182" width="4.5546875" style="2" customWidth="1"/>
    <col min="7183" max="7183" width="13.33203125" style="2" customWidth="1"/>
    <col min="7184" max="7184" width="26.109375" style="2" bestFit="1" customWidth="1"/>
    <col min="7185" max="7424" width="11.44140625" style="2"/>
    <col min="7425" max="7425" width="19.33203125" style="2" customWidth="1"/>
    <col min="7426" max="7427" width="13.33203125" style="2" customWidth="1"/>
    <col min="7428" max="7428" width="11.6640625" style="2" customWidth="1"/>
    <col min="7429" max="7430" width="11.33203125" style="2" customWidth="1"/>
    <col min="7431" max="7431" width="16.109375" style="2" customWidth="1"/>
    <col min="7432" max="7432" width="19.109375" style="2" customWidth="1"/>
    <col min="7433" max="7433" width="13.33203125" style="2" customWidth="1"/>
    <col min="7434" max="7434" width="9.6640625" style="2" customWidth="1"/>
    <col min="7435" max="7436" width="12.33203125" style="2" customWidth="1"/>
    <col min="7437" max="7437" width="14.44140625" style="2" customWidth="1"/>
    <col min="7438" max="7438" width="4.5546875" style="2" customWidth="1"/>
    <col min="7439" max="7439" width="13.33203125" style="2" customWidth="1"/>
    <col min="7440" max="7440" width="26.109375" style="2" bestFit="1" customWidth="1"/>
    <col min="7441" max="7680" width="11.44140625" style="2"/>
    <col min="7681" max="7681" width="19.33203125" style="2" customWidth="1"/>
    <col min="7682" max="7683" width="13.33203125" style="2" customWidth="1"/>
    <col min="7684" max="7684" width="11.6640625" style="2" customWidth="1"/>
    <col min="7685" max="7686" width="11.33203125" style="2" customWidth="1"/>
    <col min="7687" max="7687" width="16.109375" style="2" customWidth="1"/>
    <col min="7688" max="7688" width="19.109375" style="2" customWidth="1"/>
    <col min="7689" max="7689" width="13.33203125" style="2" customWidth="1"/>
    <col min="7690" max="7690" width="9.6640625" style="2" customWidth="1"/>
    <col min="7691" max="7692" width="12.33203125" style="2" customWidth="1"/>
    <col min="7693" max="7693" width="14.44140625" style="2" customWidth="1"/>
    <col min="7694" max="7694" width="4.5546875" style="2" customWidth="1"/>
    <col min="7695" max="7695" width="13.33203125" style="2" customWidth="1"/>
    <col min="7696" max="7696" width="26.109375" style="2" bestFit="1" customWidth="1"/>
    <col min="7697" max="7936" width="11.44140625" style="2"/>
    <col min="7937" max="7937" width="19.33203125" style="2" customWidth="1"/>
    <col min="7938" max="7939" width="13.33203125" style="2" customWidth="1"/>
    <col min="7940" max="7940" width="11.6640625" style="2" customWidth="1"/>
    <col min="7941" max="7942" width="11.33203125" style="2" customWidth="1"/>
    <col min="7943" max="7943" width="16.109375" style="2" customWidth="1"/>
    <col min="7944" max="7944" width="19.109375" style="2" customWidth="1"/>
    <col min="7945" max="7945" width="13.33203125" style="2" customWidth="1"/>
    <col min="7946" max="7946" width="9.6640625" style="2" customWidth="1"/>
    <col min="7947" max="7948" width="12.33203125" style="2" customWidth="1"/>
    <col min="7949" max="7949" width="14.44140625" style="2" customWidth="1"/>
    <col min="7950" max="7950" width="4.5546875" style="2" customWidth="1"/>
    <col min="7951" max="7951" width="13.33203125" style="2" customWidth="1"/>
    <col min="7952" max="7952" width="26.109375" style="2" bestFit="1" customWidth="1"/>
    <col min="7953" max="8192" width="11.44140625" style="2"/>
    <col min="8193" max="8193" width="19.33203125" style="2" customWidth="1"/>
    <col min="8194" max="8195" width="13.33203125" style="2" customWidth="1"/>
    <col min="8196" max="8196" width="11.6640625" style="2" customWidth="1"/>
    <col min="8197" max="8198" width="11.33203125" style="2" customWidth="1"/>
    <col min="8199" max="8199" width="16.109375" style="2" customWidth="1"/>
    <col min="8200" max="8200" width="19.109375" style="2" customWidth="1"/>
    <col min="8201" max="8201" width="13.33203125" style="2" customWidth="1"/>
    <col min="8202" max="8202" width="9.6640625" style="2" customWidth="1"/>
    <col min="8203" max="8204" width="12.33203125" style="2" customWidth="1"/>
    <col min="8205" max="8205" width="14.44140625" style="2" customWidth="1"/>
    <col min="8206" max="8206" width="4.5546875" style="2" customWidth="1"/>
    <col min="8207" max="8207" width="13.33203125" style="2" customWidth="1"/>
    <col min="8208" max="8208" width="26.109375" style="2" bestFit="1" customWidth="1"/>
    <col min="8209" max="8448" width="11.44140625" style="2"/>
    <col min="8449" max="8449" width="19.33203125" style="2" customWidth="1"/>
    <col min="8450" max="8451" width="13.33203125" style="2" customWidth="1"/>
    <col min="8452" max="8452" width="11.6640625" style="2" customWidth="1"/>
    <col min="8453" max="8454" width="11.33203125" style="2" customWidth="1"/>
    <col min="8455" max="8455" width="16.109375" style="2" customWidth="1"/>
    <col min="8456" max="8456" width="19.109375" style="2" customWidth="1"/>
    <col min="8457" max="8457" width="13.33203125" style="2" customWidth="1"/>
    <col min="8458" max="8458" width="9.6640625" style="2" customWidth="1"/>
    <col min="8459" max="8460" width="12.33203125" style="2" customWidth="1"/>
    <col min="8461" max="8461" width="14.44140625" style="2" customWidth="1"/>
    <col min="8462" max="8462" width="4.5546875" style="2" customWidth="1"/>
    <col min="8463" max="8463" width="13.33203125" style="2" customWidth="1"/>
    <col min="8464" max="8464" width="26.109375" style="2" bestFit="1" customWidth="1"/>
    <col min="8465" max="8704" width="11.44140625" style="2"/>
    <col min="8705" max="8705" width="19.33203125" style="2" customWidth="1"/>
    <col min="8706" max="8707" width="13.33203125" style="2" customWidth="1"/>
    <col min="8708" max="8708" width="11.6640625" style="2" customWidth="1"/>
    <col min="8709" max="8710" width="11.33203125" style="2" customWidth="1"/>
    <col min="8711" max="8711" width="16.109375" style="2" customWidth="1"/>
    <col min="8712" max="8712" width="19.109375" style="2" customWidth="1"/>
    <col min="8713" max="8713" width="13.33203125" style="2" customWidth="1"/>
    <col min="8714" max="8714" width="9.6640625" style="2" customWidth="1"/>
    <col min="8715" max="8716" width="12.33203125" style="2" customWidth="1"/>
    <col min="8717" max="8717" width="14.44140625" style="2" customWidth="1"/>
    <col min="8718" max="8718" width="4.5546875" style="2" customWidth="1"/>
    <col min="8719" max="8719" width="13.33203125" style="2" customWidth="1"/>
    <col min="8720" max="8720" width="26.109375" style="2" bestFit="1" customWidth="1"/>
    <col min="8721" max="8960" width="11.44140625" style="2"/>
    <col min="8961" max="8961" width="19.33203125" style="2" customWidth="1"/>
    <col min="8962" max="8963" width="13.33203125" style="2" customWidth="1"/>
    <col min="8964" max="8964" width="11.6640625" style="2" customWidth="1"/>
    <col min="8965" max="8966" width="11.33203125" style="2" customWidth="1"/>
    <col min="8967" max="8967" width="16.109375" style="2" customWidth="1"/>
    <col min="8968" max="8968" width="19.109375" style="2" customWidth="1"/>
    <col min="8969" max="8969" width="13.33203125" style="2" customWidth="1"/>
    <col min="8970" max="8970" width="9.6640625" style="2" customWidth="1"/>
    <col min="8971" max="8972" width="12.33203125" style="2" customWidth="1"/>
    <col min="8973" max="8973" width="14.44140625" style="2" customWidth="1"/>
    <col min="8974" max="8974" width="4.5546875" style="2" customWidth="1"/>
    <col min="8975" max="8975" width="13.33203125" style="2" customWidth="1"/>
    <col min="8976" max="8976" width="26.109375" style="2" bestFit="1" customWidth="1"/>
    <col min="8977" max="9216" width="11.44140625" style="2"/>
    <col min="9217" max="9217" width="19.33203125" style="2" customWidth="1"/>
    <col min="9218" max="9219" width="13.33203125" style="2" customWidth="1"/>
    <col min="9220" max="9220" width="11.6640625" style="2" customWidth="1"/>
    <col min="9221" max="9222" width="11.33203125" style="2" customWidth="1"/>
    <col min="9223" max="9223" width="16.109375" style="2" customWidth="1"/>
    <col min="9224" max="9224" width="19.109375" style="2" customWidth="1"/>
    <col min="9225" max="9225" width="13.33203125" style="2" customWidth="1"/>
    <col min="9226" max="9226" width="9.6640625" style="2" customWidth="1"/>
    <col min="9227" max="9228" width="12.33203125" style="2" customWidth="1"/>
    <col min="9229" max="9229" width="14.44140625" style="2" customWidth="1"/>
    <col min="9230" max="9230" width="4.5546875" style="2" customWidth="1"/>
    <col min="9231" max="9231" width="13.33203125" style="2" customWidth="1"/>
    <col min="9232" max="9232" width="26.109375" style="2" bestFit="1" customWidth="1"/>
    <col min="9233" max="9472" width="11.44140625" style="2"/>
    <col min="9473" max="9473" width="19.33203125" style="2" customWidth="1"/>
    <col min="9474" max="9475" width="13.33203125" style="2" customWidth="1"/>
    <col min="9476" max="9476" width="11.6640625" style="2" customWidth="1"/>
    <col min="9477" max="9478" width="11.33203125" style="2" customWidth="1"/>
    <col min="9479" max="9479" width="16.109375" style="2" customWidth="1"/>
    <col min="9480" max="9480" width="19.109375" style="2" customWidth="1"/>
    <col min="9481" max="9481" width="13.33203125" style="2" customWidth="1"/>
    <col min="9482" max="9482" width="9.6640625" style="2" customWidth="1"/>
    <col min="9483" max="9484" width="12.33203125" style="2" customWidth="1"/>
    <col min="9485" max="9485" width="14.44140625" style="2" customWidth="1"/>
    <col min="9486" max="9486" width="4.5546875" style="2" customWidth="1"/>
    <col min="9487" max="9487" width="13.33203125" style="2" customWidth="1"/>
    <col min="9488" max="9488" width="26.109375" style="2" bestFit="1" customWidth="1"/>
    <col min="9489" max="9728" width="11.44140625" style="2"/>
    <col min="9729" max="9729" width="19.33203125" style="2" customWidth="1"/>
    <col min="9730" max="9731" width="13.33203125" style="2" customWidth="1"/>
    <col min="9732" max="9732" width="11.6640625" style="2" customWidth="1"/>
    <col min="9733" max="9734" width="11.33203125" style="2" customWidth="1"/>
    <col min="9735" max="9735" width="16.109375" style="2" customWidth="1"/>
    <col min="9736" max="9736" width="19.109375" style="2" customWidth="1"/>
    <col min="9737" max="9737" width="13.33203125" style="2" customWidth="1"/>
    <col min="9738" max="9738" width="9.6640625" style="2" customWidth="1"/>
    <col min="9739" max="9740" width="12.33203125" style="2" customWidth="1"/>
    <col min="9741" max="9741" width="14.44140625" style="2" customWidth="1"/>
    <col min="9742" max="9742" width="4.5546875" style="2" customWidth="1"/>
    <col min="9743" max="9743" width="13.33203125" style="2" customWidth="1"/>
    <col min="9744" max="9744" width="26.109375" style="2" bestFit="1" customWidth="1"/>
    <col min="9745" max="9984" width="11.44140625" style="2"/>
    <col min="9985" max="9985" width="19.33203125" style="2" customWidth="1"/>
    <col min="9986" max="9987" width="13.33203125" style="2" customWidth="1"/>
    <col min="9988" max="9988" width="11.6640625" style="2" customWidth="1"/>
    <col min="9989" max="9990" width="11.33203125" style="2" customWidth="1"/>
    <col min="9991" max="9991" width="16.109375" style="2" customWidth="1"/>
    <col min="9992" max="9992" width="19.109375" style="2" customWidth="1"/>
    <col min="9993" max="9993" width="13.33203125" style="2" customWidth="1"/>
    <col min="9994" max="9994" width="9.6640625" style="2" customWidth="1"/>
    <col min="9995" max="9996" width="12.33203125" style="2" customWidth="1"/>
    <col min="9997" max="9997" width="14.44140625" style="2" customWidth="1"/>
    <col min="9998" max="9998" width="4.5546875" style="2" customWidth="1"/>
    <col min="9999" max="9999" width="13.33203125" style="2" customWidth="1"/>
    <col min="10000" max="10000" width="26.109375" style="2" bestFit="1" customWidth="1"/>
    <col min="10001" max="10240" width="11.44140625" style="2"/>
    <col min="10241" max="10241" width="19.33203125" style="2" customWidth="1"/>
    <col min="10242" max="10243" width="13.33203125" style="2" customWidth="1"/>
    <col min="10244" max="10244" width="11.6640625" style="2" customWidth="1"/>
    <col min="10245" max="10246" width="11.33203125" style="2" customWidth="1"/>
    <col min="10247" max="10247" width="16.109375" style="2" customWidth="1"/>
    <col min="10248" max="10248" width="19.109375" style="2" customWidth="1"/>
    <col min="10249" max="10249" width="13.33203125" style="2" customWidth="1"/>
    <col min="10250" max="10250" width="9.6640625" style="2" customWidth="1"/>
    <col min="10251" max="10252" width="12.33203125" style="2" customWidth="1"/>
    <col min="10253" max="10253" width="14.44140625" style="2" customWidth="1"/>
    <col min="10254" max="10254" width="4.5546875" style="2" customWidth="1"/>
    <col min="10255" max="10255" width="13.33203125" style="2" customWidth="1"/>
    <col min="10256" max="10256" width="26.109375" style="2" bestFit="1" customWidth="1"/>
    <col min="10257" max="10496" width="11.44140625" style="2"/>
    <col min="10497" max="10497" width="19.33203125" style="2" customWidth="1"/>
    <col min="10498" max="10499" width="13.33203125" style="2" customWidth="1"/>
    <col min="10500" max="10500" width="11.6640625" style="2" customWidth="1"/>
    <col min="10501" max="10502" width="11.33203125" style="2" customWidth="1"/>
    <col min="10503" max="10503" width="16.109375" style="2" customWidth="1"/>
    <col min="10504" max="10504" width="19.109375" style="2" customWidth="1"/>
    <col min="10505" max="10505" width="13.33203125" style="2" customWidth="1"/>
    <col min="10506" max="10506" width="9.6640625" style="2" customWidth="1"/>
    <col min="10507" max="10508" width="12.33203125" style="2" customWidth="1"/>
    <col min="10509" max="10509" width="14.44140625" style="2" customWidth="1"/>
    <col min="10510" max="10510" width="4.5546875" style="2" customWidth="1"/>
    <col min="10511" max="10511" width="13.33203125" style="2" customWidth="1"/>
    <col min="10512" max="10512" width="26.109375" style="2" bestFit="1" customWidth="1"/>
    <col min="10513" max="10752" width="11.44140625" style="2"/>
    <col min="10753" max="10753" width="19.33203125" style="2" customWidth="1"/>
    <col min="10754" max="10755" width="13.33203125" style="2" customWidth="1"/>
    <col min="10756" max="10756" width="11.6640625" style="2" customWidth="1"/>
    <col min="10757" max="10758" width="11.33203125" style="2" customWidth="1"/>
    <col min="10759" max="10759" width="16.109375" style="2" customWidth="1"/>
    <col min="10760" max="10760" width="19.109375" style="2" customWidth="1"/>
    <col min="10761" max="10761" width="13.33203125" style="2" customWidth="1"/>
    <col min="10762" max="10762" width="9.6640625" style="2" customWidth="1"/>
    <col min="10763" max="10764" width="12.33203125" style="2" customWidth="1"/>
    <col min="10765" max="10765" width="14.44140625" style="2" customWidth="1"/>
    <col min="10766" max="10766" width="4.5546875" style="2" customWidth="1"/>
    <col min="10767" max="10767" width="13.33203125" style="2" customWidth="1"/>
    <col min="10768" max="10768" width="26.109375" style="2" bestFit="1" customWidth="1"/>
    <col min="10769" max="11008" width="11.44140625" style="2"/>
    <col min="11009" max="11009" width="19.33203125" style="2" customWidth="1"/>
    <col min="11010" max="11011" width="13.33203125" style="2" customWidth="1"/>
    <col min="11012" max="11012" width="11.6640625" style="2" customWidth="1"/>
    <col min="11013" max="11014" width="11.33203125" style="2" customWidth="1"/>
    <col min="11015" max="11015" width="16.109375" style="2" customWidth="1"/>
    <col min="11016" max="11016" width="19.109375" style="2" customWidth="1"/>
    <col min="11017" max="11017" width="13.33203125" style="2" customWidth="1"/>
    <col min="11018" max="11018" width="9.6640625" style="2" customWidth="1"/>
    <col min="11019" max="11020" width="12.33203125" style="2" customWidth="1"/>
    <col min="11021" max="11021" width="14.44140625" style="2" customWidth="1"/>
    <col min="11022" max="11022" width="4.5546875" style="2" customWidth="1"/>
    <col min="11023" max="11023" width="13.33203125" style="2" customWidth="1"/>
    <col min="11024" max="11024" width="26.109375" style="2" bestFit="1" customWidth="1"/>
    <col min="11025" max="11264" width="11.44140625" style="2"/>
    <col min="11265" max="11265" width="19.33203125" style="2" customWidth="1"/>
    <col min="11266" max="11267" width="13.33203125" style="2" customWidth="1"/>
    <col min="11268" max="11268" width="11.6640625" style="2" customWidth="1"/>
    <col min="11269" max="11270" width="11.33203125" style="2" customWidth="1"/>
    <col min="11271" max="11271" width="16.109375" style="2" customWidth="1"/>
    <col min="11272" max="11272" width="19.109375" style="2" customWidth="1"/>
    <col min="11273" max="11273" width="13.33203125" style="2" customWidth="1"/>
    <col min="11274" max="11274" width="9.6640625" style="2" customWidth="1"/>
    <col min="11275" max="11276" width="12.33203125" style="2" customWidth="1"/>
    <col min="11277" max="11277" width="14.44140625" style="2" customWidth="1"/>
    <col min="11278" max="11278" width="4.5546875" style="2" customWidth="1"/>
    <col min="11279" max="11279" width="13.33203125" style="2" customWidth="1"/>
    <col min="11280" max="11280" width="26.109375" style="2" bestFit="1" customWidth="1"/>
    <col min="11281" max="11520" width="11.44140625" style="2"/>
    <col min="11521" max="11521" width="19.33203125" style="2" customWidth="1"/>
    <col min="11522" max="11523" width="13.33203125" style="2" customWidth="1"/>
    <col min="11524" max="11524" width="11.6640625" style="2" customWidth="1"/>
    <col min="11525" max="11526" width="11.33203125" style="2" customWidth="1"/>
    <col min="11527" max="11527" width="16.109375" style="2" customWidth="1"/>
    <col min="11528" max="11528" width="19.109375" style="2" customWidth="1"/>
    <col min="11529" max="11529" width="13.33203125" style="2" customWidth="1"/>
    <col min="11530" max="11530" width="9.6640625" style="2" customWidth="1"/>
    <col min="11531" max="11532" width="12.33203125" style="2" customWidth="1"/>
    <col min="11533" max="11533" width="14.44140625" style="2" customWidth="1"/>
    <col min="11534" max="11534" width="4.5546875" style="2" customWidth="1"/>
    <col min="11535" max="11535" width="13.33203125" style="2" customWidth="1"/>
    <col min="11536" max="11536" width="26.109375" style="2" bestFit="1" customWidth="1"/>
    <col min="11537" max="11776" width="11.44140625" style="2"/>
    <col min="11777" max="11777" width="19.33203125" style="2" customWidth="1"/>
    <col min="11778" max="11779" width="13.33203125" style="2" customWidth="1"/>
    <col min="11780" max="11780" width="11.6640625" style="2" customWidth="1"/>
    <col min="11781" max="11782" width="11.33203125" style="2" customWidth="1"/>
    <col min="11783" max="11783" width="16.109375" style="2" customWidth="1"/>
    <col min="11784" max="11784" width="19.109375" style="2" customWidth="1"/>
    <col min="11785" max="11785" width="13.33203125" style="2" customWidth="1"/>
    <col min="11786" max="11786" width="9.6640625" style="2" customWidth="1"/>
    <col min="11787" max="11788" width="12.33203125" style="2" customWidth="1"/>
    <col min="11789" max="11789" width="14.44140625" style="2" customWidth="1"/>
    <col min="11790" max="11790" width="4.5546875" style="2" customWidth="1"/>
    <col min="11791" max="11791" width="13.33203125" style="2" customWidth="1"/>
    <col min="11792" max="11792" width="26.109375" style="2" bestFit="1" customWidth="1"/>
    <col min="11793" max="12032" width="11.44140625" style="2"/>
    <col min="12033" max="12033" width="19.33203125" style="2" customWidth="1"/>
    <col min="12034" max="12035" width="13.33203125" style="2" customWidth="1"/>
    <col min="12036" max="12036" width="11.6640625" style="2" customWidth="1"/>
    <col min="12037" max="12038" width="11.33203125" style="2" customWidth="1"/>
    <col min="12039" max="12039" width="16.109375" style="2" customWidth="1"/>
    <col min="12040" max="12040" width="19.109375" style="2" customWidth="1"/>
    <col min="12041" max="12041" width="13.33203125" style="2" customWidth="1"/>
    <col min="12042" max="12042" width="9.6640625" style="2" customWidth="1"/>
    <col min="12043" max="12044" width="12.33203125" style="2" customWidth="1"/>
    <col min="12045" max="12045" width="14.44140625" style="2" customWidth="1"/>
    <col min="12046" max="12046" width="4.5546875" style="2" customWidth="1"/>
    <col min="12047" max="12047" width="13.33203125" style="2" customWidth="1"/>
    <col min="12048" max="12048" width="26.109375" style="2" bestFit="1" customWidth="1"/>
    <col min="12049" max="12288" width="11.44140625" style="2"/>
    <col min="12289" max="12289" width="19.33203125" style="2" customWidth="1"/>
    <col min="12290" max="12291" width="13.33203125" style="2" customWidth="1"/>
    <col min="12292" max="12292" width="11.6640625" style="2" customWidth="1"/>
    <col min="12293" max="12294" width="11.33203125" style="2" customWidth="1"/>
    <col min="12295" max="12295" width="16.109375" style="2" customWidth="1"/>
    <col min="12296" max="12296" width="19.109375" style="2" customWidth="1"/>
    <col min="12297" max="12297" width="13.33203125" style="2" customWidth="1"/>
    <col min="12298" max="12298" width="9.6640625" style="2" customWidth="1"/>
    <col min="12299" max="12300" width="12.33203125" style="2" customWidth="1"/>
    <col min="12301" max="12301" width="14.44140625" style="2" customWidth="1"/>
    <col min="12302" max="12302" width="4.5546875" style="2" customWidth="1"/>
    <col min="12303" max="12303" width="13.33203125" style="2" customWidth="1"/>
    <col min="12304" max="12304" width="26.109375" style="2" bestFit="1" customWidth="1"/>
    <col min="12305" max="12544" width="11.44140625" style="2"/>
    <col min="12545" max="12545" width="19.33203125" style="2" customWidth="1"/>
    <col min="12546" max="12547" width="13.33203125" style="2" customWidth="1"/>
    <col min="12548" max="12548" width="11.6640625" style="2" customWidth="1"/>
    <col min="12549" max="12550" width="11.33203125" style="2" customWidth="1"/>
    <col min="12551" max="12551" width="16.109375" style="2" customWidth="1"/>
    <col min="12552" max="12552" width="19.109375" style="2" customWidth="1"/>
    <col min="12553" max="12553" width="13.33203125" style="2" customWidth="1"/>
    <col min="12554" max="12554" width="9.6640625" style="2" customWidth="1"/>
    <col min="12555" max="12556" width="12.33203125" style="2" customWidth="1"/>
    <col min="12557" max="12557" width="14.44140625" style="2" customWidth="1"/>
    <col min="12558" max="12558" width="4.5546875" style="2" customWidth="1"/>
    <col min="12559" max="12559" width="13.33203125" style="2" customWidth="1"/>
    <col min="12560" max="12560" width="26.109375" style="2" bestFit="1" customWidth="1"/>
    <col min="12561" max="12800" width="11.44140625" style="2"/>
    <col min="12801" max="12801" width="19.33203125" style="2" customWidth="1"/>
    <col min="12802" max="12803" width="13.33203125" style="2" customWidth="1"/>
    <col min="12804" max="12804" width="11.6640625" style="2" customWidth="1"/>
    <col min="12805" max="12806" width="11.33203125" style="2" customWidth="1"/>
    <col min="12807" max="12807" width="16.109375" style="2" customWidth="1"/>
    <col min="12808" max="12808" width="19.109375" style="2" customWidth="1"/>
    <col min="12809" max="12809" width="13.33203125" style="2" customWidth="1"/>
    <col min="12810" max="12810" width="9.6640625" style="2" customWidth="1"/>
    <col min="12811" max="12812" width="12.33203125" style="2" customWidth="1"/>
    <col min="12813" max="12813" width="14.44140625" style="2" customWidth="1"/>
    <col min="12814" max="12814" width="4.5546875" style="2" customWidth="1"/>
    <col min="12815" max="12815" width="13.33203125" style="2" customWidth="1"/>
    <col min="12816" max="12816" width="26.109375" style="2" bestFit="1" customWidth="1"/>
    <col min="12817" max="13056" width="11.44140625" style="2"/>
    <col min="13057" max="13057" width="19.33203125" style="2" customWidth="1"/>
    <col min="13058" max="13059" width="13.33203125" style="2" customWidth="1"/>
    <col min="13060" max="13060" width="11.6640625" style="2" customWidth="1"/>
    <col min="13061" max="13062" width="11.33203125" style="2" customWidth="1"/>
    <col min="13063" max="13063" width="16.109375" style="2" customWidth="1"/>
    <col min="13064" max="13064" width="19.109375" style="2" customWidth="1"/>
    <col min="13065" max="13065" width="13.33203125" style="2" customWidth="1"/>
    <col min="13066" max="13066" width="9.6640625" style="2" customWidth="1"/>
    <col min="13067" max="13068" width="12.33203125" style="2" customWidth="1"/>
    <col min="13069" max="13069" width="14.44140625" style="2" customWidth="1"/>
    <col min="13070" max="13070" width="4.5546875" style="2" customWidth="1"/>
    <col min="13071" max="13071" width="13.33203125" style="2" customWidth="1"/>
    <col min="13072" max="13072" width="26.109375" style="2" bestFit="1" customWidth="1"/>
    <col min="13073" max="13312" width="11.44140625" style="2"/>
    <col min="13313" max="13313" width="19.33203125" style="2" customWidth="1"/>
    <col min="13314" max="13315" width="13.33203125" style="2" customWidth="1"/>
    <col min="13316" max="13316" width="11.6640625" style="2" customWidth="1"/>
    <col min="13317" max="13318" width="11.33203125" style="2" customWidth="1"/>
    <col min="13319" max="13319" width="16.109375" style="2" customWidth="1"/>
    <col min="13320" max="13320" width="19.109375" style="2" customWidth="1"/>
    <col min="13321" max="13321" width="13.33203125" style="2" customWidth="1"/>
    <col min="13322" max="13322" width="9.6640625" style="2" customWidth="1"/>
    <col min="13323" max="13324" width="12.33203125" style="2" customWidth="1"/>
    <col min="13325" max="13325" width="14.44140625" style="2" customWidth="1"/>
    <col min="13326" max="13326" width="4.5546875" style="2" customWidth="1"/>
    <col min="13327" max="13327" width="13.33203125" style="2" customWidth="1"/>
    <col min="13328" max="13328" width="26.109375" style="2" bestFit="1" customWidth="1"/>
    <col min="13329" max="13568" width="11.44140625" style="2"/>
    <col min="13569" max="13569" width="19.33203125" style="2" customWidth="1"/>
    <col min="13570" max="13571" width="13.33203125" style="2" customWidth="1"/>
    <col min="13572" max="13572" width="11.6640625" style="2" customWidth="1"/>
    <col min="13573" max="13574" width="11.33203125" style="2" customWidth="1"/>
    <col min="13575" max="13575" width="16.109375" style="2" customWidth="1"/>
    <col min="13576" max="13576" width="19.109375" style="2" customWidth="1"/>
    <col min="13577" max="13577" width="13.33203125" style="2" customWidth="1"/>
    <col min="13578" max="13578" width="9.6640625" style="2" customWidth="1"/>
    <col min="13579" max="13580" width="12.33203125" style="2" customWidth="1"/>
    <col min="13581" max="13581" width="14.44140625" style="2" customWidth="1"/>
    <col min="13582" max="13582" width="4.5546875" style="2" customWidth="1"/>
    <col min="13583" max="13583" width="13.33203125" style="2" customWidth="1"/>
    <col min="13584" max="13584" width="26.109375" style="2" bestFit="1" customWidth="1"/>
    <col min="13585" max="13824" width="11.44140625" style="2"/>
    <col min="13825" max="13825" width="19.33203125" style="2" customWidth="1"/>
    <col min="13826" max="13827" width="13.33203125" style="2" customWidth="1"/>
    <col min="13828" max="13828" width="11.6640625" style="2" customWidth="1"/>
    <col min="13829" max="13830" width="11.33203125" style="2" customWidth="1"/>
    <col min="13831" max="13831" width="16.109375" style="2" customWidth="1"/>
    <col min="13832" max="13832" width="19.109375" style="2" customWidth="1"/>
    <col min="13833" max="13833" width="13.33203125" style="2" customWidth="1"/>
    <col min="13834" max="13834" width="9.6640625" style="2" customWidth="1"/>
    <col min="13835" max="13836" width="12.33203125" style="2" customWidth="1"/>
    <col min="13837" max="13837" width="14.44140625" style="2" customWidth="1"/>
    <col min="13838" max="13838" width="4.5546875" style="2" customWidth="1"/>
    <col min="13839" max="13839" width="13.33203125" style="2" customWidth="1"/>
    <col min="13840" max="13840" width="26.109375" style="2" bestFit="1" customWidth="1"/>
    <col min="13841" max="14080" width="11.44140625" style="2"/>
    <col min="14081" max="14081" width="19.33203125" style="2" customWidth="1"/>
    <col min="14082" max="14083" width="13.33203125" style="2" customWidth="1"/>
    <col min="14084" max="14084" width="11.6640625" style="2" customWidth="1"/>
    <col min="14085" max="14086" width="11.33203125" style="2" customWidth="1"/>
    <col min="14087" max="14087" width="16.109375" style="2" customWidth="1"/>
    <col min="14088" max="14088" width="19.109375" style="2" customWidth="1"/>
    <col min="14089" max="14089" width="13.33203125" style="2" customWidth="1"/>
    <col min="14090" max="14090" width="9.6640625" style="2" customWidth="1"/>
    <col min="14091" max="14092" width="12.33203125" style="2" customWidth="1"/>
    <col min="14093" max="14093" width="14.44140625" style="2" customWidth="1"/>
    <col min="14094" max="14094" width="4.5546875" style="2" customWidth="1"/>
    <col min="14095" max="14095" width="13.33203125" style="2" customWidth="1"/>
    <col min="14096" max="14096" width="26.109375" style="2" bestFit="1" customWidth="1"/>
    <col min="14097" max="14336" width="11.44140625" style="2"/>
    <col min="14337" max="14337" width="19.33203125" style="2" customWidth="1"/>
    <col min="14338" max="14339" width="13.33203125" style="2" customWidth="1"/>
    <col min="14340" max="14340" width="11.6640625" style="2" customWidth="1"/>
    <col min="14341" max="14342" width="11.33203125" style="2" customWidth="1"/>
    <col min="14343" max="14343" width="16.109375" style="2" customWidth="1"/>
    <col min="14344" max="14344" width="19.109375" style="2" customWidth="1"/>
    <col min="14345" max="14345" width="13.33203125" style="2" customWidth="1"/>
    <col min="14346" max="14346" width="9.6640625" style="2" customWidth="1"/>
    <col min="14347" max="14348" width="12.33203125" style="2" customWidth="1"/>
    <col min="14349" max="14349" width="14.44140625" style="2" customWidth="1"/>
    <col min="14350" max="14350" width="4.5546875" style="2" customWidth="1"/>
    <col min="14351" max="14351" width="13.33203125" style="2" customWidth="1"/>
    <col min="14352" max="14352" width="26.109375" style="2" bestFit="1" customWidth="1"/>
    <col min="14353" max="14592" width="11.44140625" style="2"/>
    <col min="14593" max="14593" width="19.33203125" style="2" customWidth="1"/>
    <col min="14594" max="14595" width="13.33203125" style="2" customWidth="1"/>
    <col min="14596" max="14596" width="11.6640625" style="2" customWidth="1"/>
    <col min="14597" max="14598" width="11.33203125" style="2" customWidth="1"/>
    <col min="14599" max="14599" width="16.109375" style="2" customWidth="1"/>
    <col min="14600" max="14600" width="19.109375" style="2" customWidth="1"/>
    <col min="14601" max="14601" width="13.33203125" style="2" customWidth="1"/>
    <col min="14602" max="14602" width="9.6640625" style="2" customWidth="1"/>
    <col min="14603" max="14604" width="12.33203125" style="2" customWidth="1"/>
    <col min="14605" max="14605" width="14.44140625" style="2" customWidth="1"/>
    <col min="14606" max="14606" width="4.5546875" style="2" customWidth="1"/>
    <col min="14607" max="14607" width="13.33203125" style="2" customWidth="1"/>
    <col min="14608" max="14608" width="26.109375" style="2" bestFit="1" customWidth="1"/>
    <col min="14609" max="14848" width="11.44140625" style="2"/>
    <col min="14849" max="14849" width="19.33203125" style="2" customWidth="1"/>
    <col min="14850" max="14851" width="13.33203125" style="2" customWidth="1"/>
    <col min="14852" max="14852" width="11.6640625" style="2" customWidth="1"/>
    <col min="14853" max="14854" width="11.33203125" style="2" customWidth="1"/>
    <col min="14855" max="14855" width="16.109375" style="2" customWidth="1"/>
    <col min="14856" max="14856" width="19.109375" style="2" customWidth="1"/>
    <col min="14857" max="14857" width="13.33203125" style="2" customWidth="1"/>
    <col min="14858" max="14858" width="9.6640625" style="2" customWidth="1"/>
    <col min="14859" max="14860" width="12.33203125" style="2" customWidth="1"/>
    <col min="14861" max="14861" width="14.44140625" style="2" customWidth="1"/>
    <col min="14862" max="14862" width="4.5546875" style="2" customWidth="1"/>
    <col min="14863" max="14863" width="13.33203125" style="2" customWidth="1"/>
    <col min="14864" max="14864" width="26.109375" style="2" bestFit="1" customWidth="1"/>
    <col min="14865" max="15104" width="11.44140625" style="2"/>
    <col min="15105" max="15105" width="19.33203125" style="2" customWidth="1"/>
    <col min="15106" max="15107" width="13.33203125" style="2" customWidth="1"/>
    <col min="15108" max="15108" width="11.6640625" style="2" customWidth="1"/>
    <col min="15109" max="15110" width="11.33203125" style="2" customWidth="1"/>
    <col min="15111" max="15111" width="16.109375" style="2" customWidth="1"/>
    <col min="15112" max="15112" width="19.109375" style="2" customWidth="1"/>
    <col min="15113" max="15113" width="13.33203125" style="2" customWidth="1"/>
    <col min="15114" max="15114" width="9.6640625" style="2" customWidth="1"/>
    <col min="15115" max="15116" width="12.33203125" style="2" customWidth="1"/>
    <col min="15117" max="15117" width="14.44140625" style="2" customWidth="1"/>
    <col min="15118" max="15118" width="4.5546875" style="2" customWidth="1"/>
    <col min="15119" max="15119" width="13.33203125" style="2" customWidth="1"/>
    <col min="15120" max="15120" width="26.109375" style="2" bestFit="1" customWidth="1"/>
    <col min="15121" max="15360" width="11.44140625" style="2"/>
    <col min="15361" max="15361" width="19.33203125" style="2" customWidth="1"/>
    <col min="15362" max="15363" width="13.33203125" style="2" customWidth="1"/>
    <col min="15364" max="15364" width="11.6640625" style="2" customWidth="1"/>
    <col min="15365" max="15366" width="11.33203125" style="2" customWidth="1"/>
    <col min="15367" max="15367" width="16.109375" style="2" customWidth="1"/>
    <col min="15368" max="15368" width="19.109375" style="2" customWidth="1"/>
    <col min="15369" max="15369" width="13.33203125" style="2" customWidth="1"/>
    <col min="15370" max="15370" width="9.6640625" style="2" customWidth="1"/>
    <col min="15371" max="15372" width="12.33203125" style="2" customWidth="1"/>
    <col min="15373" max="15373" width="14.44140625" style="2" customWidth="1"/>
    <col min="15374" max="15374" width="4.5546875" style="2" customWidth="1"/>
    <col min="15375" max="15375" width="13.33203125" style="2" customWidth="1"/>
    <col min="15376" max="15376" width="26.109375" style="2" bestFit="1" customWidth="1"/>
    <col min="15377" max="15616" width="11.44140625" style="2"/>
    <col min="15617" max="15617" width="19.33203125" style="2" customWidth="1"/>
    <col min="15618" max="15619" width="13.33203125" style="2" customWidth="1"/>
    <col min="15620" max="15620" width="11.6640625" style="2" customWidth="1"/>
    <col min="15621" max="15622" width="11.33203125" style="2" customWidth="1"/>
    <col min="15623" max="15623" width="16.109375" style="2" customWidth="1"/>
    <col min="15624" max="15624" width="19.109375" style="2" customWidth="1"/>
    <col min="15625" max="15625" width="13.33203125" style="2" customWidth="1"/>
    <col min="15626" max="15626" width="9.6640625" style="2" customWidth="1"/>
    <col min="15627" max="15628" width="12.33203125" style="2" customWidth="1"/>
    <col min="15629" max="15629" width="14.44140625" style="2" customWidth="1"/>
    <col min="15630" max="15630" width="4.5546875" style="2" customWidth="1"/>
    <col min="15631" max="15631" width="13.33203125" style="2" customWidth="1"/>
    <col min="15632" max="15632" width="26.109375" style="2" bestFit="1" customWidth="1"/>
    <col min="15633" max="15872" width="11.44140625" style="2"/>
    <col min="15873" max="15873" width="19.33203125" style="2" customWidth="1"/>
    <col min="15874" max="15875" width="13.33203125" style="2" customWidth="1"/>
    <col min="15876" max="15876" width="11.6640625" style="2" customWidth="1"/>
    <col min="15877" max="15878" width="11.33203125" style="2" customWidth="1"/>
    <col min="15879" max="15879" width="16.109375" style="2" customWidth="1"/>
    <col min="15880" max="15880" width="19.109375" style="2" customWidth="1"/>
    <col min="15881" max="15881" width="13.33203125" style="2" customWidth="1"/>
    <col min="15882" max="15882" width="9.6640625" style="2" customWidth="1"/>
    <col min="15883" max="15884" width="12.33203125" style="2" customWidth="1"/>
    <col min="15885" max="15885" width="14.44140625" style="2" customWidth="1"/>
    <col min="15886" max="15886" width="4.5546875" style="2" customWidth="1"/>
    <col min="15887" max="15887" width="13.33203125" style="2" customWidth="1"/>
    <col min="15888" max="15888" width="26.109375" style="2" bestFit="1" customWidth="1"/>
    <col min="15889" max="16128" width="11.44140625" style="2"/>
    <col min="16129" max="16129" width="19.33203125" style="2" customWidth="1"/>
    <col min="16130" max="16131" width="13.33203125" style="2" customWidth="1"/>
    <col min="16132" max="16132" width="11.6640625" style="2" customWidth="1"/>
    <col min="16133" max="16134" width="11.33203125" style="2" customWidth="1"/>
    <col min="16135" max="16135" width="16.109375" style="2" customWidth="1"/>
    <col min="16136" max="16136" width="19.109375" style="2" customWidth="1"/>
    <col min="16137" max="16137" width="13.33203125" style="2" customWidth="1"/>
    <col min="16138" max="16138" width="9.6640625" style="2" customWidth="1"/>
    <col min="16139" max="16140" width="12.33203125" style="2" customWidth="1"/>
    <col min="16141" max="16141" width="14.44140625" style="2" customWidth="1"/>
    <col min="16142" max="16142" width="4.5546875" style="2" customWidth="1"/>
    <col min="16143" max="16143" width="13.33203125" style="2" customWidth="1"/>
    <col min="16144" max="16144" width="26.109375" style="2" bestFit="1" customWidth="1"/>
    <col min="16145" max="16384" width="11.44140625" style="2"/>
  </cols>
  <sheetData>
    <row r="6" spans="1:16" ht="13.8">
      <c r="A6" s="178" t="s">
        <v>90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6" ht="13.8">
      <c r="A7" s="179" t="s">
        <v>91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6" ht="13.8" thickBot="1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6" s="7" customFormat="1" ht="10.199999999999999">
      <c r="A9" s="4"/>
      <c r="B9" s="5"/>
      <c r="C9" s="5" t="s">
        <v>2</v>
      </c>
      <c r="D9" s="5" t="s">
        <v>2</v>
      </c>
      <c r="E9" s="5"/>
      <c r="F9" s="5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2</v>
      </c>
      <c r="L9" s="6" t="s">
        <v>7</v>
      </c>
      <c r="M9" s="5"/>
      <c r="O9" s="8"/>
    </row>
    <row r="10" spans="1:16" s="7" customFormat="1" ht="11.25" customHeight="1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0" t="s">
        <v>19</v>
      </c>
      <c r="O10" s="8"/>
    </row>
    <row r="11" spans="1:16" s="7" customFormat="1" ht="11.25" customHeight="1" thickBot="1">
      <c r="A11" s="12"/>
      <c r="B11" s="13"/>
      <c r="C11" s="13" t="s">
        <v>20</v>
      </c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O11" s="8"/>
    </row>
    <row r="12" spans="1:16" ht="1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3" customFormat="1">
      <c r="A13" s="18" t="s">
        <v>22</v>
      </c>
      <c r="B13" s="19">
        <v>1548252</v>
      </c>
      <c r="C13" s="19">
        <v>363750</v>
      </c>
      <c r="D13" s="19">
        <v>28829</v>
      </c>
      <c r="E13" s="19">
        <v>20400</v>
      </c>
      <c r="F13" s="19">
        <v>10026</v>
      </c>
      <c r="G13" s="19">
        <v>62775</v>
      </c>
      <c r="H13" s="19">
        <v>190185</v>
      </c>
      <c r="I13" s="19">
        <v>335831</v>
      </c>
      <c r="J13" s="19">
        <v>0</v>
      </c>
      <c r="K13" s="20">
        <v>57348</v>
      </c>
      <c r="L13" s="20">
        <v>3648</v>
      </c>
      <c r="M13" s="21">
        <f>SUM(B13:L13)</f>
        <v>2621044</v>
      </c>
      <c r="N13" s="2"/>
      <c r="O13" s="3"/>
      <c r="P13" s="22"/>
    </row>
    <row r="14" spans="1:16" s="23" customFormat="1">
      <c r="A14" s="24" t="s">
        <v>23</v>
      </c>
      <c r="B14" s="19">
        <v>2585875</v>
      </c>
      <c r="C14" s="19">
        <v>607531</v>
      </c>
      <c r="D14" s="19">
        <v>48150</v>
      </c>
      <c r="E14" s="19">
        <v>34072</v>
      </c>
      <c r="F14" s="19">
        <v>16746</v>
      </c>
      <c r="G14" s="19">
        <v>158898</v>
      </c>
      <c r="H14" s="19">
        <v>173389</v>
      </c>
      <c r="I14" s="19">
        <v>193564</v>
      </c>
      <c r="J14" s="19">
        <v>78</v>
      </c>
      <c r="K14" s="20">
        <v>193819</v>
      </c>
      <c r="L14" s="20">
        <v>11967</v>
      </c>
      <c r="M14" s="21">
        <f t="shared" ref="M14:M45" si="0">SUM(B14:L14)</f>
        <v>4024089</v>
      </c>
      <c r="N14" s="15"/>
      <c r="O14" s="3"/>
      <c r="P14" s="22"/>
    </row>
    <row r="15" spans="1:16" s="23" customFormat="1">
      <c r="A15" s="24" t="s">
        <v>24</v>
      </c>
      <c r="B15" s="19">
        <v>15810164</v>
      </c>
      <c r="C15" s="19">
        <v>3714476</v>
      </c>
      <c r="D15" s="19">
        <v>294393</v>
      </c>
      <c r="E15" s="19">
        <v>208315</v>
      </c>
      <c r="F15" s="19">
        <v>102384</v>
      </c>
      <c r="G15" s="19">
        <v>158898</v>
      </c>
      <c r="H15" s="19">
        <v>759904</v>
      </c>
      <c r="I15" s="19">
        <v>183475</v>
      </c>
      <c r="J15" s="19">
        <v>1232</v>
      </c>
      <c r="K15" s="20">
        <v>4127828</v>
      </c>
      <c r="L15" s="20">
        <v>306048</v>
      </c>
      <c r="M15" s="21">
        <f t="shared" si="0"/>
        <v>25667117</v>
      </c>
      <c r="O15" s="3"/>
      <c r="P15" s="22"/>
    </row>
    <row r="16" spans="1:16" s="23" customFormat="1">
      <c r="A16" s="24" t="s">
        <v>25</v>
      </c>
      <c r="B16" s="19">
        <v>1424583</v>
      </c>
      <c r="C16" s="19">
        <v>334694</v>
      </c>
      <c r="D16" s="19">
        <v>26526</v>
      </c>
      <c r="E16" s="19">
        <v>18770</v>
      </c>
      <c r="F16" s="19">
        <v>9225</v>
      </c>
      <c r="G16" s="19">
        <v>62775</v>
      </c>
      <c r="H16" s="19">
        <v>126226</v>
      </c>
      <c r="I16" s="19">
        <v>211283</v>
      </c>
      <c r="J16" s="19">
        <v>3</v>
      </c>
      <c r="K16" s="20">
        <v>0</v>
      </c>
      <c r="L16" s="20">
        <v>3707</v>
      </c>
      <c r="M16" s="21">
        <f t="shared" si="0"/>
        <v>2217792</v>
      </c>
      <c r="N16" s="2"/>
      <c r="O16" s="3"/>
      <c r="P16" s="22"/>
    </row>
    <row r="17" spans="1:16" s="23" customFormat="1">
      <c r="A17" s="24" t="s">
        <v>26</v>
      </c>
      <c r="B17" s="19">
        <v>1115027</v>
      </c>
      <c r="C17" s="19">
        <v>261967</v>
      </c>
      <c r="D17" s="19">
        <v>20762</v>
      </c>
      <c r="E17" s="19">
        <v>14692</v>
      </c>
      <c r="F17" s="19">
        <v>7221</v>
      </c>
      <c r="G17" s="19">
        <v>62775</v>
      </c>
      <c r="H17" s="19">
        <v>105518</v>
      </c>
      <c r="I17" s="19">
        <v>200502</v>
      </c>
      <c r="J17" s="19">
        <v>0</v>
      </c>
      <c r="K17" s="20">
        <v>0</v>
      </c>
      <c r="L17" s="20">
        <v>1569</v>
      </c>
      <c r="M17" s="21">
        <f t="shared" si="0"/>
        <v>1790033</v>
      </c>
      <c r="N17" s="2"/>
      <c r="O17" s="3"/>
      <c r="P17" s="22"/>
    </row>
    <row r="18" spans="1:16" s="23" customFormat="1">
      <c r="A18" s="24" t="s">
        <v>27</v>
      </c>
      <c r="B18" s="19">
        <v>1293218</v>
      </c>
      <c r="C18" s="19">
        <v>303831</v>
      </c>
      <c r="D18" s="19">
        <v>24080</v>
      </c>
      <c r="E18" s="19">
        <v>17039</v>
      </c>
      <c r="F18" s="19">
        <v>8375</v>
      </c>
      <c r="G18" s="19">
        <v>62775</v>
      </c>
      <c r="H18" s="19">
        <v>112984</v>
      </c>
      <c r="I18" s="19">
        <v>194088</v>
      </c>
      <c r="J18" s="19">
        <v>0</v>
      </c>
      <c r="K18" s="20">
        <v>0</v>
      </c>
      <c r="L18" s="20">
        <v>0</v>
      </c>
      <c r="M18" s="21">
        <f t="shared" si="0"/>
        <v>2016390</v>
      </c>
      <c r="N18" s="2"/>
      <c r="O18" s="3"/>
      <c r="P18" s="22"/>
    </row>
    <row r="19" spans="1:16" s="23" customFormat="1">
      <c r="A19" s="24" t="s">
        <v>28</v>
      </c>
      <c r="B19" s="19">
        <v>1899829</v>
      </c>
      <c r="C19" s="19">
        <v>446350</v>
      </c>
      <c r="D19" s="19">
        <v>35376</v>
      </c>
      <c r="E19" s="19">
        <v>25032</v>
      </c>
      <c r="F19" s="19">
        <v>12303</v>
      </c>
      <c r="G19" s="19">
        <v>158898</v>
      </c>
      <c r="H19" s="19">
        <v>133876</v>
      </c>
      <c r="I19" s="19">
        <v>191456</v>
      </c>
      <c r="J19" s="19">
        <v>538</v>
      </c>
      <c r="K19" s="20">
        <v>0</v>
      </c>
      <c r="L19" s="20">
        <v>29473</v>
      </c>
      <c r="M19" s="21">
        <f t="shared" si="0"/>
        <v>2933131</v>
      </c>
      <c r="O19" s="3"/>
      <c r="P19" s="22"/>
    </row>
    <row r="20" spans="1:16" s="23" customFormat="1">
      <c r="A20" s="24" t="s">
        <v>29</v>
      </c>
      <c r="B20" s="19">
        <v>1097065</v>
      </c>
      <c r="C20" s="19">
        <v>257747</v>
      </c>
      <c r="D20" s="19">
        <v>20428</v>
      </c>
      <c r="E20" s="19">
        <v>14455</v>
      </c>
      <c r="F20" s="19">
        <v>7104</v>
      </c>
      <c r="G20" s="19">
        <v>62775</v>
      </c>
      <c r="H20" s="19">
        <v>66425</v>
      </c>
      <c r="I20" s="19">
        <v>117587</v>
      </c>
      <c r="J20" s="19">
        <v>0</v>
      </c>
      <c r="K20" s="20">
        <v>-542</v>
      </c>
      <c r="L20" s="20">
        <v>0</v>
      </c>
      <c r="M20" s="21">
        <f>SUM(B20:L20)</f>
        <v>1643044</v>
      </c>
      <c r="N20" s="2"/>
      <c r="O20" s="3"/>
      <c r="P20" s="22"/>
    </row>
    <row r="21" spans="1:16" s="23" customFormat="1">
      <c r="A21" s="24" t="s">
        <v>30</v>
      </c>
      <c r="B21" s="19">
        <v>15545793</v>
      </c>
      <c r="C21" s="19">
        <v>3652363</v>
      </c>
      <c r="D21" s="19">
        <v>289470</v>
      </c>
      <c r="E21" s="19">
        <v>204832</v>
      </c>
      <c r="F21" s="19">
        <v>100672</v>
      </c>
      <c r="G21" s="19">
        <v>158897</v>
      </c>
      <c r="H21" s="19">
        <v>693013</v>
      </c>
      <c r="I21" s="19">
        <v>199579</v>
      </c>
      <c r="J21" s="19">
        <v>2751</v>
      </c>
      <c r="K21" s="20">
        <v>3288</v>
      </c>
      <c r="L21" s="20">
        <v>248462</v>
      </c>
      <c r="M21" s="21">
        <f t="shared" si="0"/>
        <v>21099120</v>
      </c>
      <c r="N21" s="2"/>
      <c r="O21" s="3"/>
      <c r="P21" s="22"/>
    </row>
    <row r="22" spans="1:16" s="23" customFormat="1">
      <c r="A22" s="24" t="s">
        <v>31</v>
      </c>
      <c r="B22" s="19">
        <v>969272</v>
      </c>
      <c r="C22" s="19">
        <v>227723</v>
      </c>
      <c r="D22" s="19">
        <v>18048</v>
      </c>
      <c r="E22" s="19">
        <v>12771</v>
      </c>
      <c r="F22" s="19">
        <v>6277</v>
      </c>
      <c r="G22" s="19">
        <v>62775</v>
      </c>
      <c r="H22" s="19">
        <v>83383</v>
      </c>
      <c r="I22" s="19">
        <v>168133</v>
      </c>
      <c r="J22" s="19">
        <v>0</v>
      </c>
      <c r="K22" s="20">
        <v>0</v>
      </c>
      <c r="L22" s="20">
        <v>0</v>
      </c>
      <c r="M22" s="21">
        <f t="shared" si="0"/>
        <v>1548382</v>
      </c>
      <c r="N22" s="2"/>
      <c r="O22" s="3"/>
      <c r="P22" s="22"/>
    </row>
    <row r="23" spans="1:16" s="23" customFormat="1">
      <c r="A23" s="24" t="s">
        <v>32</v>
      </c>
      <c r="B23" s="19">
        <v>1410052</v>
      </c>
      <c r="C23" s="19">
        <v>331280</v>
      </c>
      <c r="D23" s="19">
        <v>26256</v>
      </c>
      <c r="E23" s="19">
        <v>18579</v>
      </c>
      <c r="F23" s="19">
        <v>9131</v>
      </c>
      <c r="G23" s="19">
        <v>62775</v>
      </c>
      <c r="H23" s="19">
        <v>172879</v>
      </c>
      <c r="I23" s="19">
        <v>316520</v>
      </c>
      <c r="J23" s="19">
        <v>45</v>
      </c>
      <c r="K23" s="20">
        <v>0</v>
      </c>
      <c r="L23" s="20">
        <v>18729</v>
      </c>
      <c r="M23" s="21">
        <f t="shared" si="0"/>
        <v>2366246</v>
      </c>
      <c r="N23" s="2"/>
      <c r="O23" s="3"/>
      <c r="P23" s="22"/>
    </row>
    <row r="24" spans="1:16" s="23" customFormat="1">
      <c r="A24" s="24" t="s">
        <v>33</v>
      </c>
      <c r="B24" s="19">
        <v>3459374</v>
      </c>
      <c r="C24" s="19">
        <v>812753</v>
      </c>
      <c r="D24" s="19">
        <v>64415</v>
      </c>
      <c r="E24" s="19">
        <v>45581</v>
      </c>
      <c r="F24" s="19">
        <v>22402</v>
      </c>
      <c r="G24" s="19">
        <v>158898</v>
      </c>
      <c r="H24" s="19">
        <v>214928</v>
      </c>
      <c r="I24" s="19">
        <v>192895</v>
      </c>
      <c r="J24" s="19">
        <v>518</v>
      </c>
      <c r="K24" s="20">
        <v>86380</v>
      </c>
      <c r="L24" s="20">
        <v>25720</v>
      </c>
      <c r="M24" s="21">
        <f t="shared" si="0"/>
        <v>5083864</v>
      </c>
      <c r="N24" s="2"/>
      <c r="O24" s="3"/>
      <c r="P24" s="22"/>
    </row>
    <row r="25" spans="1:16" s="23" customFormat="1">
      <c r="A25" s="24" t="s">
        <v>34</v>
      </c>
      <c r="B25" s="19">
        <v>1761069</v>
      </c>
      <c r="C25" s="19">
        <v>413748</v>
      </c>
      <c r="D25" s="19">
        <v>32792</v>
      </c>
      <c r="E25" s="19">
        <v>23204</v>
      </c>
      <c r="F25" s="19">
        <v>11404</v>
      </c>
      <c r="G25" s="19">
        <v>62775</v>
      </c>
      <c r="H25" s="19">
        <v>162300</v>
      </c>
      <c r="I25" s="19">
        <v>254120</v>
      </c>
      <c r="J25" s="19">
        <v>6</v>
      </c>
      <c r="K25" s="20">
        <v>0</v>
      </c>
      <c r="L25" s="20">
        <v>409</v>
      </c>
      <c r="M25" s="21">
        <f t="shared" si="0"/>
        <v>2721827</v>
      </c>
      <c r="N25" s="2"/>
      <c r="O25" s="3"/>
      <c r="P25" s="22"/>
    </row>
    <row r="26" spans="1:16" s="23" customFormat="1">
      <c r="A26" s="24" t="s">
        <v>35</v>
      </c>
      <c r="B26" s="19">
        <v>1159765</v>
      </c>
      <c r="C26" s="19">
        <v>272477</v>
      </c>
      <c r="D26" s="19">
        <v>21595</v>
      </c>
      <c r="E26" s="19">
        <v>15281</v>
      </c>
      <c r="F26" s="19">
        <v>7510</v>
      </c>
      <c r="G26" s="19">
        <v>158898</v>
      </c>
      <c r="H26" s="19">
        <v>92770</v>
      </c>
      <c r="I26" s="19">
        <v>172892</v>
      </c>
      <c r="J26" s="19">
        <v>11</v>
      </c>
      <c r="K26" s="20">
        <v>0</v>
      </c>
      <c r="L26" s="20">
        <v>395</v>
      </c>
      <c r="M26" s="21">
        <f>SUM(B26:L26)</f>
        <v>1901594</v>
      </c>
      <c r="N26" s="2"/>
      <c r="O26" s="3"/>
      <c r="P26" s="22"/>
    </row>
    <row r="27" spans="1:16" s="23" customFormat="1">
      <c r="A27" s="24" t="s">
        <v>36</v>
      </c>
      <c r="B27" s="19">
        <v>1791425</v>
      </c>
      <c r="C27" s="19">
        <v>420882</v>
      </c>
      <c r="D27" s="19">
        <v>33357</v>
      </c>
      <c r="E27" s="19">
        <v>23604</v>
      </c>
      <c r="F27" s="19">
        <v>11601</v>
      </c>
      <c r="G27" s="19">
        <v>158898</v>
      </c>
      <c r="H27" s="19">
        <v>128200</v>
      </c>
      <c r="I27" s="19">
        <v>181451</v>
      </c>
      <c r="J27" s="19">
        <v>30</v>
      </c>
      <c r="K27" s="20">
        <v>195415</v>
      </c>
      <c r="L27" s="20">
        <v>26132</v>
      </c>
      <c r="M27" s="21">
        <f t="shared" si="0"/>
        <v>2970995</v>
      </c>
      <c r="N27" s="2"/>
      <c r="O27" s="3"/>
      <c r="P27" s="22"/>
    </row>
    <row r="28" spans="1:16" s="23" customFormat="1">
      <c r="A28" s="24" t="s">
        <v>37</v>
      </c>
      <c r="B28" s="19">
        <v>2130364</v>
      </c>
      <c r="C28" s="19">
        <v>500512</v>
      </c>
      <c r="D28" s="19">
        <v>39668</v>
      </c>
      <c r="E28" s="19">
        <v>28070</v>
      </c>
      <c r="F28" s="19">
        <v>13796</v>
      </c>
      <c r="G28" s="19">
        <v>62775</v>
      </c>
      <c r="H28" s="19">
        <v>162801</v>
      </c>
      <c r="I28" s="19">
        <v>210292</v>
      </c>
      <c r="J28" s="19">
        <v>65</v>
      </c>
      <c r="K28" s="20">
        <v>0</v>
      </c>
      <c r="L28" s="20">
        <v>14900</v>
      </c>
      <c r="M28" s="21">
        <f t="shared" si="0"/>
        <v>3163243</v>
      </c>
      <c r="N28" s="2"/>
      <c r="O28" s="3"/>
      <c r="P28" s="22"/>
    </row>
    <row r="29" spans="1:16" s="23" customFormat="1">
      <c r="A29" s="24" t="s">
        <v>38</v>
      </c>
      <c r="B29" s="19">
        <v>1740137</v>
      </c>
      <c r="C29" s="19">
        <v>408832</v>
      </c>
      <c r="D29" s="19">
        <v>32402</v>
      </c>
      <c r="E29" s="19">
        <v>22928</v>
      </c>
      <c r="F29" s="19">
        <v>11269</v>
      </c>
      <c r="G29" s="19">
        <v>62775</v>
      </c>
      <c r="H29" s="19">
        <v>126715</v>
      </c>
      <c r="I29" s="19">
        <v>178877</v>
      </c>
      <c r="J29" s="19">
        <v>26</v>
      </c>
      <c r="K29" s="20">
        <v>17381</v>
      </c>
      <c r="L29" s="20">
        <v>2139</v>
      </c>
      <c r="M29" s="21">
        <f t="shared" si="0"/>
        <v>2603481</v>
      </c>
      <c r="N29" s="2"/>
      <c r="O29" s="3"/>
      <c r="P29" s="22"/>
    </row>
    <row r="30" spans="1:16" s="23" customFormat="1">
      <c r="A30" s="24" t="s">
        <v>39</v>
      </c>
      <c r="B30" s="19">
        <v>1338570</v>
      </c>
      <c r="C30" s="19">
        <v>314487</v>
      </c>
      <c r="D30" s="19">
        <v>24925</v>
      </c>
      <c r="E30" s="19">
        <v>17637</v>
      </c>
      <c r="F30" s="19">
        <v>8668</v>
      </c>
      <c r="G30" s="19">
        <v>62775</v>
      </c>
      <c r="H30" s="19">
        <v>81720</v>
      </c>
      <c r="I30" s="19">
        <v>125902</v>
      </c>
      <c r="J30" s="19">
        <v>0</v>
      </c>
      <c r="K30" s="20">
        <v>65844</v>
      </c>
      <c r="L30" s="20">
        <v>4794</v>
      </c>
      <c r="M30" s="21">
        <f t="shared" si="0"/>
        <v>2045322</v>
      </c>
      <c r="N30" s="2"/>
      <c r="O30" s="3"/>
      <c r="P30" s="22"/>
    </row>
    <row r="31" spans="1:16" s="23" customFormat="1">
      <c r="A31" s="24" t="s">
        <v>40</v>
      </c>
      <c r="B31" s="19">
        <v>1813347</v>
      </c>
      <c r="C31" s="19">
        <v>426032</v>
      </c>
      <c r="D31" s="19">
        <v>33765</v>
      </c>
      <c r="E31" s="19">
        <v>23893</v>
      </c>
      <c r="F31" s="19">
        <v>11743</v>
      </c>
      <c r="G31" s="19">
        <v>62775</v>
      </c>
      <c r="H31" s="19">
        <v>117443</v>
      </c>
      <c r="I31" s="19">
        <v>151033</v>
      </c>
      <c r="J31" s="19">
        <v>0</v>
      </c>
      <c r="K31" s="20">
        <v>61703</v>
      </c>
      <c r="L31" s="20">
        <v>3940</v>
      </c>
      <c r="M31" s="21">
        <f t="shared" si="0"/>
        <v>2705674</v>
      </c>
      <c r="N31" s="2"/>
      <c r="O31" s="3"/>
      <c r="P31" s="22"/>
    </row>
    <row r="32" spans="1:16" s="23" customFormat="1">
      <c r="A32" s="24" t="s">
        <v>41</v>
      </c>
      <c r="B32" s="19">
        <v>997389</v>
      </c>
      <c r="C32" s="19">
        <v>234329</v>
      </c>
      <c r="D32" s="19">
        <v>18572</v>
      </c>
      <c r="E32" s="19">
        <v>13142</v>
      </c>
      <c r="F32" s="19">
        <v>6459</v>
      </c>
      <c r="G32" s="19">
        <v>62775</v>
      </c>
      <c r="H32" s="19">
        <v>98720</v>
      </c>
      <c r="I32" s="19">
        <v>197820</v>
      </c>
      <c r="J32" s="19">
        <v>0</v>
      </c>
      <c r="K32" s="20">
        <v>0</v>
      </c>
      <c r="L32" s="20">
        <v>0</v>
      </c>
      <c r="M32" s="21">
        <f t="shared" si="0"/>
        <v>1629206</v>
      </c>
      <c r="N32" s="2"/>
      <c r="O32" s="3"/>
      <c r="P32" s="22"/>
    </row>
    <row r="33" spans="1:16" s="23" customFormat="1">
      <c r="A33" s="24" t="s">
        <v>42</v>
      </c>
      <c r="B33" s="19">
        <v>8140347</v>
      </c>
      <c r="C33" s="19">
        <v>1912511</v>
      </c>
      <c r="D33" s="19">
        <v>151577</v>
      </c>
      <c r="E33" s="19">
        <v>107257</v>
      </c>
      <c r="F33" s="19">
        <v>52715</v>
      </c>
      <c r="G33" s="19">
        <v>62775</v>
      </c>
      <c r="H33" s="19">
        <v>427686</v>
      </c>
      <c r="I33" s="19">
        <v>194155</v>
      </c>
      <c r="J33" s="19">
        <v>461</v>
      </c>
      <c r="K33" s="20">
        <v>1358549</v>
      </c>
      <c r="L33" s="20">
        <v>61675</v>
      </c>
      <c r="M33" s="21">
        <f>SUM(B33:L33)</f>
        <v>12469708</v>
      </c>
      <c r="N33" s="2"/>
      <c r="O33" s="3"/>
      <c r="P33" s="22"/>
    </row>
    <row r="34" spans="1:16" s="23" customFormat="1">
      <c r="A34" s="24" t="s">
        <v>43</v>
      </c>
      <c r="B34" s="19">
        <v>32863653</v>
      </c>
      <c r="C34" s="19">
        <v>7721061</v>
      </c>
      <c r="D34" s="19">
        <v>611937</v>
      </c>
      <c r="E34" s="19">
        <v>433013</v>
      </c>
      <c r="F34" s="19">
        <v>212819</v>
      </c>
      <c r="G34" s="19">
        <v>158897</v>
      </c>
      <c r="H34" s="19">
        <v>1594530</v>
      </c>
      <c r="I34" s="19">
        <v>216741</v>
      </c>
      <c r="J34" s="19">
        <v>2860</v>
      </c>
      <c r="K34" s="20">
        <v>29640379</v>
      </c>
      <c r="L34" s="20">
        <v>774488</v>
      </c>
      <c r="M34" s="21">
        <f t="shared" si="0"/>
        <v>74230378</v>
      </c>
      <c r="N34" s="2"/>
      <c r="O34" s="3"/>
      <c r="P34" s="22"/>
    </row>
    <row r="35" spans="1:16" s="23" customFormat="1">
      <c r="A35" s="24" t="s">
        <v>44</v>
      </c>
      <c r="B35" s="19">
        <v>1106531</v>
      </c>
      <c r="C35" s="19">
        <v>259971</v>
      </c>
      <c r="D35" s="19">
        <v>20604</v>
      </c>
      <c r="E35" s="19">
        <v>14580</v>
      </c>
      <c r="F35" s="19">
        <v>7166</v>
      </c>
      <c r="G35" s="19">
        <v>158898</v>
      </c>
      <c r="H35" s="19">
        <v>103243</v>
      </c>
      <c r="I35" s="19">
        <v>197487</v>
      </c>
      <c r="J35" s="19">
        <v>0</v>
      </c>
      <c r="K35" s="20">
        <v>0</v>
      </c>
      <c r="L35" s="20">
        <v>42</v>
      </c>
      <c r="M35" s="21">
        <f t="shared" si="0"/>
        <v>1868522</v>
      </c>
      <c r="N35" s="2"/>
      <c r="O35" s="3"/>
      <c r="P35" s="22"/>
    </row>
    <row r="36" spans="1:16" s="23" customFormat="1">
      <c r="A36" s="24" t="s">
        <v>45</v>
      </c>
      <c r="B36" s="19">
        <v>1160939</v>
      </c>
      <c r="C36" s="19">
        <v>272753</v>
      </c>
      <c r="D36" s="19">
        <v>21617</v>
      </c>
      <c r="E36" s="19">
        <v>15297</v>
      </c>
      <c r="F36" s="19">
        <v>7518</v>
      </c>
      <c r="G36" s="19">
        <v>158898</v>
      </c>
      <c r="H36" s="19">
        <v>106236</v>
      </c>
      <c r="I36" s="19">
        <v>202686</v>
      </c>
      <c r="J36" s="19">
        <v>0</v>
      </c>
      <c r="K36" s="20">
        <v>22066</v>
      </c>
      <c r="L36" s="20">
        <v>2616</v>
      </c>
      <c r="M36" s="21">
        <f t="shared" si="0"/>
        <v>1970626</v>
      </c>
      <c r="N36" s="2"/>
      <c r="O36" s="3"/>
      <c r="P36" s="22"/>
    </row>
    <row r="37" spans="1:16" s="23" customFormat="1">
      <c r="A37" s="24" t="s">
        <v>46</v>
      </c>
      <c r="B37" s="19">
        <v>2700186</v>
      </c>
      <c r="C37" s="19">
        <v>634388</v>
      </c>
      <c r="D37" s="19">
        <v>50279</v>
      </c>
      <c r="E37" s="19">
        <v>35578</v>
      </c>
      <c r="F37" s="19">
        <v>17486</v>
      </c>
      <c r="G37" s="19">
        <v>158898</v>
      </c>
      <c r="H37" s="19">
        <v>164354</v>
      </c>
      <c r="I37" s="19">
        <v>184813</v>
      </c>
      <c r="J37" s="19">
        <v>103</v>
      </c>
      <c r="K37" s="20">
        <v>206306</v>
      </c>
      <c r="L37" s="20">
        <v>58478</v>
      </c>
      <c r="M37" s="21">
        <f t="shared" si="0"/>
        <v>4210869</v>
      </c>
      <c r="N37" s="2"/>
      <c r="O37" s="3"/>
      <c r="P37" s="22"/>
    </row>
    <row r="38" spans="1:16" s="23" customFormat="1">
      <c r="A38" s="24" t="s">
        <v>47</v>
      </c>
      <c r="B38" s="19">
        <v>1054303</v>
      </c>
      <c r="C38" s="19">
        <v>247700</v>
      </c>
      <c r="D38" s="19">
        <v>19632</v>
      </c>
      <c r="E38" s="19">
        <v>13892</v>
      </c>
      <c r="F38" s="19">
        <v>6827</v>
      </c>
      <c r="G38" s="19">
        <v>62775</v>
      </c>
      <c r="H38" s="19">
        <v>182584</v>
      </c>
      <c r="I38" s="19">
        <v>372420</v>
      </c>
      <c r="J38" s="19">
        <v>0</v>
      </c>
      <c r="K38" s="20">
        <v>0</v>
      </c>
      <c r="L38" s="20">
        <v>0</v>
      </c>
      <c r="M38" s="21">
        <f>SUM(B38:L38)</f>
        <v>1960133</v>
      </c>
      <c r="N38" s="2"/>
      <c r="O38" s="3"/>
      <c r="P38" s="22"/>
    </row>
    <row r="39" spans="1:16" s="23" customFormat="1">
      <c r="A39" s="24" t="s">
        <v>48</v>
      </c>
      <c r="B39" s="19">
        <v>27816419</v>
      </c>
      <c r="C39" s="19">
        <v>6535252</v>
      </c>
      <c r="D39" s="19">
        <v>517955</v>
      </c>
      <c r="E39" s="19">
        <v>366510</v>
      </c>
      <c r="F39" s="19">
        <v>180134</v>
      </c>
      <c r="G39" s="19">
        <v>158897</v>
      </c>
      <c r="H39" s="19">
        <v>1232840</v>
      </c>
      <c r="I39" s="19">
        <v>185571</v>
      </c>
      <c r="J39" s="19">
        <v>6384</v>
      </c>
      <c r="K39" s="20">
        <v>4392281</v>
      </c>
      <c r="L39" s="20">
        <v>893160</v>
      </c>
      <c r="M39" s="21">
        <f>SUM(B39:L39)</f>
        <v>42285403</v>
      </c>
      <c r="N39" s="2"/>
      <c r="O39" s="3"/>
      <c r="P39" s="22"/>
    </row>
    <row r="40" spans="1:16" s="23" customFormat="1">
      <c r="A40" s="24" t="s">
        <v>49</v>
      </c>
      <c r="B40" s="19">
        <v>1061511</v>
      </c>
      <c r="C40" s="19">
        <v>249393</v>
      </c>
      <c r="D40" s="19">
        <v>19766</v>
      </c>
      <c r="E40" s="19">
        <v>13986</v>
      </c>
      <c r="F40" s="19">
        <v>6874</v>
      </c>
      <c r="G40" s="19">
        <v>62775</v>
      </c>
      <c r="H40" s="19">
        <v>103795</v>
      </c>
      <c r="I40" s="19">
        <v>202221</v>
      </c>
      <c r="J40" s="19">
        <v>0</v>
      </c>
      <c r="K40" s="20">
        <v>0</v>
      </c>
      <c r="L40" s="20">
        <v>0</v>
      </c>
      <c r="M40" s="21">
        <f t="shared" si="0"/>
        <v>1720321</v>
      </c>
      <c r="N40" s="2"/>
      <c r="O40" s="3"/>
      <c r="P40" s="22"/>
    </row>
    <row r="41" spans="1:16" s="23" customFormat="1">
      <c r="A41" s="24" t="s">
        <v>50</v>
      </c>
      <c r="B41" s="19">
        <v>1665240</v>
      </c>
      <c r="C41" s="19">
        <v>391236</v>
      </c>
      <c r="D41" s="19">
        <v>31008</v>
      </c>
      <c r="E41" s="19">
        <v>21941</v>
      </c>
      <c r="F41" s="19">
        <v>10784</v>
      </c>
      <c r="G41" s="19">
        <v>62775</v>
      </c>
      <c r="H41" s="19">
        <v>122474</v>
      </c>
      <c r="I41" s="19">
        <v>178819</v>
      </c>
      <c r="J41" s="19">
        <v>63</v>
      </c>
      <c r="K41" s="20">
        <v>43478</v>
      </c>
      <c r="L41" s="20">
        <v>2465</v>
      </c>
      <c r="M41" s="21">
        <f t="shared" si="0"/>
        <v>2530283</v>
      </c>
      <c r="O41" s="3"/>
      <c r="P41" s="22"/>
    </row>
    <row r="42" spans="1:16" s="23" customFormat="1">
      <c r="A42" s="24" t="s">
        <v>51</v>
      </c>
      <c r="B42" s="19">
        <v>1647555</v>
      </c>
      <c r="C42" s="19">
        <v>387080</v>
      </c>
      <c r="D42" s="19">
        <v>30678</v>
      </c>
      <c r="E42" s="19">
        <v>21708</v>
      </c>
      <c r="F42" s="19">
        <v>10669</v>
      </c>
      <c r="G42" s="19">
        <v>62775</v>
      </c>
      <c r="H42" s="19">
        <v>132479</v>
      </c>
      <c r="I42" s="19">
        <v>199822</v>
      </c>
      <c r="J42" s="19">
        <v>28</v>
      </c>
      <c r="K42" s="20">
        <v>0</v>
      </c>
      <c r="L42" s="20">
        <v>2523</v>
      </c>
      <c r="M42" s="21">
        <f t="shared" si="0"/>
        <v>2495317</v>
      </c>
      <c r="N42" s="2"/>
      <c r="O42" s="3"/>
      <c r="P42" s="22"/>
    </row>
    <row r="43" spans="1:16" s="23" customFormat="1">
      <c r="A43" s="24" t="s">
        <v>52</v>
      </c>
      <c r="B43" s="19">
        <v>956276</v>
      </c>
      <c r="C43" s="19">
        <v>224670</v>
      </c>
      <c r="D43" s="19">
        <v>17806</v>
      </c>
      <c r="E43" s="19">
        <v>12600</v>
      </c>
      <c r="F43" s="19">
        <v>6193</v>
      </c>
      <c r="G43" s="19">
        <v>62775</v>
      </c>
      <c r="H43" s="19">
        <v>275639</v>
      </c>
      <c r="I43" s="19">
        <v>584944</v>
      </c>
      <c r="J43" s="19">
        <v>0</v>
      </c>
      <c r="K43" s="20">
        <v>0</v>
      </c>
      <c r="L43" s="20">
        <v>0</v>
      </c>
      <c r="M43" s="21">
        <f t="shared" si="0"/>
        <v>2140903</v>
      </c>
      <c r="N43" s="2"/>
      <c r="O43" s="3"/>
      <c r="P43" s="22"/>
    </row>
    <row r="44" spans="1:16" s="23" customFormat="1">
      <c r="A44" s="24" t="s">
        <v>53</v>
      </c>
      <c r="B44" s="19">
        <v>44574085</v>
      </c>
      <c r="C44" s="19">
        <v>10472335</v>
      </c>
      <c r="D44" s="19">
        <v>829992</v>
      </c>
      <c r="E44" s="19">
        <v>587310</v>
      </c>
      <c r="F44" s="19">
        <v>288653</v>
      </c>
      <c r="G44" s="19">
        <v>158897</v>
      </c>
      <c r="H44" s="19">
        <v>1944040</v>
      </c>
      <c r="I44" s="19">
        <v>191209</v>
      </c>
      <c r="J44" s="19">
        <v>8718</v>
      </c>
      <c r="K44" s="20">
        <v>8932011</v>
      </c>
      <c r="L44" s="20">
        <v>1508856</v>
      </c>
      <c r="M44" s="21">
        <f>SUM(B44:L44)</f>
        <v>69496106</v>
      </c>
      <c r="O44" s="3"/>
      <c r="P44" s="22"/>
    </row>
    <row r="45" spans="1:16" s="23" customFormat="1">
      <c r="A45" s="24" t="s">
        <v>54</v>
      </c>
      <c r="B45" s="19">
        <v>9066828</v>
      </c>
      <c r="C45" s="19">
        <v>2130181</v>
      </c>
      <c r="D45" s="19">
        <v>168829</v>
      </c>
      <c r="E45" s="19">
        <v>119465</v>
      </c>
      <c r="F45" s="19">
        <v>58715</v>
      </c>
      <c r="G45" s="19">
        <v>158898</v>
      </c>
      <c r="H45" s="19">
        <v>459094</v>
      </c>
      <c r="I45" s="19">
        <v>204695</v>
      </c>
      <c r="J45" s="19">
        <v>581</v>
      </c>
      <c r="K45" s="20">
        <v>874516</v>
      </c>
      <c r="L45" s="20">
        <v>175897</v>
      </c>
      <c r="M45" s="21">
        <f t="shared" si="0"/>
        <v>13417699</v>
      </c>
      <c r="N45" s="2"/>
      <c r="O45" s="3"/>
      <c r="P45" s="22"/>
    </row>
    <row r="46" spans="1:16" s="23" customFormat="1">
      <c r="A46" s="24" t="s">
        <v>55</v>
      </c>
      <c r="B46" s="19">
        <v>1360802</v>
      </c>
      <c r="C46" s="19">
        <v>319710</v>
      </c>
      <c r="D46" s="19">
        <v>25339</v>
      </c>
      <c r="E46" s="19">
        <v>17930</v>
      </c>
      <c r="F46" s="19">
        <v>8812</v>
      </c>
      <c r="G46" s="19">
        <v>62775</v>
      </c>
      <c r="H46" s="19">
        <v>117085</v>
      </c>
      <c r="I46" s="19">
        <v>198848</v>
      </c>
      <c r="J46" s="19">
        <v>0</v>
      </c>
      <c r="K46" s="20">
        <v>0</v>
      </c>
      <c r="L46" s="20">
        <v>0</v>
      </c>
      <c r="M46" s="21">
        <f t="shared" ref="M46:M55" si="1">SUM(B46:L46)</f>
        <v>2111301</v>
      </c>
      <c r="N46" s="2"/>
      <c r="O46" s="3"/>
      <c r="P46" s="22"/>
    </row>
    <row r="47" spans="1:16" s="23" customFormat="1">
      <c r="A47" s="24" t="s">
        <v>56</v>
      </c>
      <c r="B47" s="19">
        <v>4195979</v>
      </c>
      <c r="C47" s="19">
        <v>985813</v>
      </c>
      <c r="D47" s="19">
        <v>78131</v>
      </c>
      <c r="E47" s="19">
        <v>55286</v>
      </c>
      <c r="F47" s="19">
        <v>27172</v>
      </c>
      <c r="G47" s="19">
        <v>158898</v>
      </c>
      <c r="H47" s="19">
        <v>243776</v>
      </c>
      <c r="I47" s="19">
        <v>179385</v>
      </c>
      <c r="J47" s="19">
        <v>4</v>
      </c>
      <c r="K47" s="20">
        <v>3930</v>
      </c>
      <c r="L47" s="20">
        <v>29132</v>
      </c>
      <c r="M47" s="21">
        <f t="shared" si="1"/>
        <v>5957506</v>
      </c>
      <c r="N47" s="2"/>
      <c r="O47" s="3"/>
      <c r="P47" s="22"/>
    </row>
    <row r="48" spans="1:16" s="23" customFormat="1">
      <c r="A48" s="24" t="s">
        <v>57</v>
      </c>
      <c r="B48" s="19">
        <v>913691</v>
      </c>
      <c r="C48" s="19">
        <v>214676</v>
      </c>
      <c r="D48" s="19">
        <v>17014</v>
      </c>
      <c r="E48" s="19">
        <v>12039</v>
      </c>
      <c r="F48" s="19">
        <v>5917</v>
      </c>
      <c r="G48" s="19">
        <v>62775</v>
      </c>
      <c r="H48" s="19">
        <v>91494</v>
      </c>
      <c r="I48" s="19">
        <v>191235</v>
      </c>
      <c r="J48" s="19">
        <v>0</v>
      </c>
      <c r="K48" s="20">
        <v>0</v>
      </c>
      <c r="L48" s="20">
        <v>0</v>
      </c>
      <c r="M48" s="21">
        <f t="shared" si="1"/>
        <v>1508841</v>
      </c>
      <c r="N48" s="2"/>
      <c r="O48" s="3"/>
      <c r="P48" s="22"/>
    </row>
    <row r="49" spans="1:16" s="23" customFormat="1">
      <c r="A49" s="24" t="s">
        <v>58</v>
      </c>
      <c r="B49" s="19">
        <v>2363538</v>
      </c>
      <c r="C49" s="19">
        <v>555294</v>
      </c>
      <c r="D49" s="19">
        <v>44010</v>
      </c>
      <c r="E49" s="19">
        <v>31142</v>
      </c>
      <c r="F49" s="19">
        <v>15306</v>
      </c>
      <c r="G49" s="19">
        <v>62775</v>
      </c>
      <c r="H49" s="19">
        <v>184023</v>
      </c>
      <c r="I49" s="19">
        <v>239890</v>
      </c>
      <c r="J49" s="19">
        <v>11</v>
      </c>
      <c r="K49" s="20">
        <v>58896</v>
      </c>
      <c r="L49" s="20">
        <v>6634</v>
      </c>
      <c r="M49" s="21">
        <f t="shared" si="1"/>
        <v>3561519</v>
      </c>
      <c r="N49" s="2"/>
      <c r="O49" s="3"/>
      <c r="P49" s="22"/>
    </row>
    <row r="50" spans="1:16" s="23" customFormat="1">
      <c r="A50" s="24" t="s">
        <v>59</v>
      </c>
      <c r="B50" s="19">
        <v>22600902</v>
      </c>
      <c r="C50" s="19">
        <v>5309906</v>
      </c>
      <c r="D50" s="19">
        <v>420839</v>
      </c>
      <c r="E50" s="19">
        <v>297790</v>
      </c>
      <c r="F50" s="19">
        <v>146359</v>
      </c>
      <c r="G50" s="19">
        <v>62775</v>
      </c>
      <c r="H50" s="19">
        <v>992452</v>
      </c>
      <c r="I50" s="19">
        <v>193614</v>
      </c>
      <c r="J50" s="19">
        <v>3063</v>
      </c>
      <c r="K50" s="20">
        <v>3685246</v>
      </c>
      <c r="L50" s="20">
        <v>862010</v>
      </c>
      <c r="M50" s="21">
        <f t="shared" si="1"/>
        <v>34574956</v>
      </c>
      <c r="N50" s="2"/>
      <c r="O50" s="3"/>
      <c r="P50" s="22"/>
    </row>
    <row r="51" spans="1:16" s="23" customFormat="1">
      <c r="A51" s="24" t="s">
        <v>60</v>
      </c>
      <c r="B51" s="19">
        <v>2529869</v>
      </c>
      <c r="C51" s="19">
        <v>594373</v>
      </c>
      <c r="D51" s="19">
        <v>47107</v>
      </c>
      <c r="E51" s="19">
        <v>33334</v>
      </c>
      <c r="F51" s="19">
        <v>16383</v>
      </c>
      <c r="G51" s="19">
        <v>62775</v>
      </c>
      <c r="H51" s="19">
        <v>176710</v>
      </c>
      <c r="I51" s="19">
        <v>198400</v>
      </c>
      <c r="J51" s="19">
        <v>0</v>
      </c>
      <c r="K51" s="20">
        <v>211532</v>
      </c>
      <c r="L51" s="20">
        <v>9096</v>
      </c>
      <c r="M51" s="21">
        <f t="shared" si="1"/>
        <v>3879579</v>
      </c>
      <c r="O51" s="3"/>
      <c r="P51" s="22"/>
    </row>
    <row r="52" spans="1:16" s="23" customFormat="1">
      <c r="A52" s="24" t="s">
        <v>61</v>
      </c>
      <c r="B52" s="19">
        <v>4987043</v>
      </c>
      <c r="C52" s="19">
        <v>1171666</v>
      </c>
      <c r="D52" s="19">
        <v>92861</v>
      </c>
      <c r="E52" s="19">
        <v>65709</v>
      </c>
      <c r="F52" s="19">
        <v>32295</v>
      </c>
      <c r="G52" s="19">
        <v>158897</v>
      </c>
      <c r="H52" s="19">
        <v>273123</v>
      </c>
      <c r="I52" s="19">
        <v>191876</v>
      </c>
      <c r="J52" s="19">
        <v>523</v>
      </c>
      <c r="K52" s="20">
        <v>22503</v>
      </c>
      <c r="L52" s="20">
        <v>162541</v>
      </c>
      <c r="M52" s="21">
        <f t="shared" si="1"/>
        <v>7159037</v>
      </c>
      <c r="N52" s="2"/>
      <c r="O52" s="3"/>
      <c r="P52" s="22"/>
    </row>
    <row r="53" spans="1:16" s="26" customFormat="1">
      <c r="A53" s="25" t="s">
        <v>62</v>
      </c>
      <c r="B53" s="19">
        <v>25234779</v>
      </c>
      <c r="C53" s="19">
        <v>5928716</v>
      </c>
      <c r="D53" s="19">
        <v>469883</v>
      </c>
      <c r="E53" s="19">
        <v>332494</v>
      </c>
      <c r="F53" s="19">
        <v>163416</v>
      </c>
      <c r="G53" s="19">
        <v>62775</v>
      </c>
      <c r="H53" s="19">
        <v>1081915</v>
      </c>
      <c r="I53" s="19">
        <v>190791</v>
      </c>
      <c r="J53" s="19">
        <v>8778</v>
      </c>
      <c r="K53" s="20">
        <v>1767363</v>
      </c>
      <c r="L53" s="20">
        <v>983624</v>
      </c>
      <c r="M53" s="21">
        <f t="shared" si="1"/>
        <v>36224534</v>
      </c>
      <c r="O53" s="3"/>
      <c r="P53" s="22"/>
    </row>
    <row r="54" spans="1:16" s="23" customFormat="1">
      <c r="A54" s="24" t="s">
        <v>63</v>
      </c>
      <c r="B54" s="19">
        <v>1223966</v>
      </c>
      <c r="C54" s="19">
        <v>287561</v>
      </c>
      <c r="D54" s="19">
        <v>22791</v>
      </c>
      <c r="E54" s="19">
        <v>16127</v>
      </c>
      <c r="F54" s="19">
        <v>7926</v>
      </c>
      <c r="G54" s="19">
        <v>62775</v>
      </c>
      <c r="H54" s="19">
        <v>127869</v>
      </c>
      <c r="I54" s="19">
        <v>238017</v>
      </c>
      <c r="J54" s="19">
        <v>0</v>
      </c>
      <c r="K54" s="20">
        <v>0</v>
      </c>
      <c r="L54" s="20">
        <v>4199</v>
      </c>
      <c r="M54" s="21">
        <f t="shared" si="1"/>
        <v>1991231</v>
      </c>
      <c r="N54" s="2"/>
      <c r="O54" s="3"/>
      <c r="P54" s="22"/>
    </row>
    <row r="55" spans="1:16" s="23" customFormat="1">
      <c r="A55" s="24" t="s">
        <v>64</v>
      </c>
      <c r="B55" s="19">
        <v>2309939</v>
      </c>
      <c r="C55" s="19">
        <v>542700</v>
      </c>
      <c r="D55" s="19">
        <v>43012</v>
      </c>
      <c r="E55" s="19">
        <v>30436</v>
      </c>
      <c r="F55" s="19">
        <v>14959</v>
      </c>
      <c r="G55" s="19">
        <v>62775</v>
      </c>
      <c r="H55" s="19">
        <v>177298</v>
      </c>
      <c r="I55" s="19">
        <v>235783</v>
      </c>
      <c r="J55" s="19">
        <v>74</v>
      </c>
      <c r="K55" s="20">
        <v>0</v>
      </c>
      <c r="L55" s="20">
        <v>12082</v>
      </c>
      <c r="M55" s="21">
        <f t="shared" si="1"/>
        <v>3429058</v>
      </c>
      <c r="N55" s="2"/>
      <c r="O55" s="3"/>
      <c r="P55" s="22"/>
    </row>
    <row r="56" spans="1:16" s="23" customFormat="1" ht="12.6" thickBot="1">
      <c r="A56" s="27" t="s">
        <v>65</v>
      </c>
      <c r="B56" s="28">
        <f>SUM(B13:B55)</f>
        <v>262424951</v>
      </c>
      <c r="C56" s="28">
        <f t="shared" ref="C56:I56" si="2">SUM(C13:C55)</f>
        <v>61654710</v>
      </c>
      <c r="D56" s="28">
        <f t="shared" si="2"/>
        <v>4886476</v>
      </c>
      <c r="E56" s="28">
        <f t="shared" si="2"/>
        <v>3457721</v>
      </c>
      <c r="F56" s="28">
        <f t="shared" si="2"/>
        <v>1699414</v>
      </c>
      <c r="G56" s="28">
        <f t="shared" si="2"/>
        <v>4237288</v>
      </c>
      <c r="H56" s="28">
        <f>SUM(H13:H55)</f>
        <v>14118118</v>
      </c>
      <c r="I56" s="28">
        <f t="shared" si="2"/>
        <v>9150722</v>
      </c>
      <c r="J56" s="28">
        <f>SUM(J13:J55)</f>
        <v>36954</v>
      </c>
      <c r="K56" s="28">
        <f>SUM(K13:K55)</f>
        <v>56027520</v>
      </c>
      <c r="L56" s="28">
        <f>SUM(L13:L55)</f>
        <v>6251550</v>
      </c>
      <c r="M56" s="29">
        <f>SUM(M13:M55)</f>
        <v>423945424</v>
      </c>
      <c r="O56" s="3"/>
      <c r="P56" s="22"/>
    </row>
    <row r="57" spans="1:16">
      <c r="P57" s="22"/>
    </row>
    <row r="58" spans="1:16" s="3" customFormat="1" ht="12"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1"/>
      <c r="P58" s="22"/>
    </row>
    <row r="59" spans="1:16" s="23" customFormat="1" ht="12">
      <c r="A59" s="3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6" s="23" customFormat="1">
      <c r="A60" s="3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3"/>
    </row>
    <row r="61" spans="1:16" s="23" customFormat="1">
      <c r="O61" s="3"/>
    </row>
    <row r="62" spans="1:16" s="23" customFormat="1">
      <c r="O62" s="3"/>
    </row>
    <row r="63" spans="1:16" s="23" customFormat="1">
      <c r="O63" s="3"/>
    </row>
    <row r="64" spans="1:16" s="23" customFormat="1">
      <c r="O64" s="3"/>
    </row>
    <row r="65" spans="2:15" s="23" customFormat="1">
      <c r="O65" s="3"/>
    </row>
    <row r="66" spans="2:15" s="23" customFormat="1">
      <c r="O66" s="3"/>
    </row>
    <row r="67" spans="2:15" s="23" customFormat="1">
      <c r="O67" s="3"/>
    </row>
    <row r="68" spans="2:15" s="23" customFormat="1">
      <c r="O68" s="3"/>
    </row>
    <row r="69" spans="2:15" s="23" customFormat="1" ht="12.75" customHeight="1">
      <c r="B69" s="34"/>
      <c r="C69" s="181" t="s">
        <v>92</v>
      </c>
      <c r="D69" s="181"/>
      <c r="E69" s="181"/>
      <c r="F69" s="181"/>
      <c r="G69" s="181"/>
      <c r="H69" s="181"/>
      <c r="I69" s="181"/>
      <c r="J69" s="34"/>
      <c r="K69" s="34"/>
      <c r="L69" s="34"/>
      <c r="M69" s="34"/>
      <c r="O69" s="3"/>
    </row>
    <row r="70" spans="2:15" s="23" customFormat="1" ht="12.75" customHeight="1">
      <c r="C70" s="182" t="s">
        <v>91</v>
      </c>
      <c r="D70" s="182"/>
      <c r="E70" s="182"/>
      <c r="F70" s="182"/>
      <c r="G70" s="182"/>
      <c r="H70" s="182"/>
      <c r="I70" s="182"/>
      <c r="O70" s="3"/>
    </row>
    <row r="71" spans="2:15" s="23" customFormat="1" ht="12">
      <c r="F71" s="35"/>
      <c r="G71" s="32" t="s">
        <v>67</v>
      </c>
      <c r="H71" s="36"/>
      <c r="I71" s="32" t="s">
        <v>68</v>
      </c>
      <c r="O71" s="3"/>
    </row>
    <row r="72" spans="2:15" s="23" customFormat="1">
      <c r="O72" s="3"/>
    </row>
    <row r="73" spans="2:15" s="23" customFormat="1" ht="12">
      <c r="C73" s="37" t="s">
        <v>9</v>
      </c>
      <c r="D73" s="38"/>
      <c r="F73" s="39"/>
      <c r="G73" s="30">
        <v>1312124756</v>
      </c>
      <c r="H73" s="32" t="s">
        <v>69</v>
      </c>
      <c r="I73" s="30">
        <v>262424951</v>
      </c>
      <c r="O73" s="3"/>
    </row>
    <row r="74" spans="2:15" s="23" customFormat="1" ht="12">
      <c r="C74" s="37"/>
      <c r="D74" s="38"/>
      <c r="F74" s="39"/>
      <c r="G74" s="30"/>
      <c r="H74" s="35"/>
      <c r="I74" s="30"/>
      <c r="O74" s="3"/>
    </row>
    <row r="75" spans="2:15" s="23" customFormat="1" ht="12">
      <c r="C75" s="35" t="s">
        <v>70</v>
      </c>
      <c r="D75" s="35"/>
      <c r="G75" s="30">
        <v>61654710</v>
      </c>
      <c r="H75" s="32" t="s">
        <v>71</v>
      </c>
      <c r="I75" s="30">
        <v>61654710</v>
      </c>
      <c r="O75" s="3"/>
    </row>
    <row r="76" spans="2:15" s="23" customFormat="1" ht="12">
      <c r="C76" s="35"/>
      <c r="D76" s="35"/>
      <c r="G76" s="30"/>
      <c r="H76" s="32"/>
      <c r="I76" s="30"/>
      <c r="O76" s="3"/>
    </row>
    <row r="77" spans="2:15" s="23" customFormat="1" ht="12">
      <c r="C77" s="35" t="s">
        <v>72</v>
      </c>
      <c r="D77" s="35"/>
      <c r="G77" s="30">
        <v>24432378</v>
      </c>
      <c r="H77" s="32" t="s">
        <v>69</v>
      </c>
      <c r="I77" s="30">
        <v>4886476</v>
      </c>
      <c r="O77" s="3"/>
    </row>
    <row r="78" spans="2:15" s="23" customFormat="1" ht="12">
      <c r="C78" s="35"/>
      <c r="D78" s="35"/>
      <c r="G78" s="30"/>
      <c r="H78" s="32"/>
      <c r="I78" s="30"/>
      <c r="O78" s="3"/>
    </row>
    <row r="79" spans="2:15" s="23" customFormat="1" ht="12">
      <c r="C79" s="35" t="s">
        <v>73</v>
      </c>
      <c r="G79" s="30">
        <v>17288607</v>
      </c>
      <c r="H79" s="32" t="s">
        <v>69</v>
      </c>
      <c r="I79" s="30">
        <v>3457721</v>
      </c>
      <c r="O79" s="3"/>
    </row>
    <row r="80" spans="2:15" s="23" customFormat="1" ht="12">
      <c r="C80" s="35"/>
      <c r="G80" s="30"/>
      <c r="H80" s="32"/>
      <c r="I80" s="30"/>
      <c r="O80" s="3"/>
    </row>
    <row r="81" spans="3:15" s="23" customFormat="1" ht="12">
      <c r="C81" s="35" t="s">
        <v>74</v>
      </c>
      <c r="D81" s="35"/>
      <c r="G81" s="30">
        <v>8497070</v>
      </c>
      <c r="H81" s="32" t="s">
        <v>69</v>
      </c>
      <c r="I81" s="30">
        <v>1699414</v>
      </c>
      <c r="O81" s="3"/>
    </row>
    <row r="82" spans="3:15" s="23" customFormat="1" ht="12">
      <c r="C82" s="35"/>
      <c r="D82" s="35"/>
      <c r="G82" s="30"/>
      <c r="H82" s="32"/>
      <c r="I82" s="30"/>
      <c r="O82" s="3"/>
    </row>
    <row r="83" spans="3:15" s="23" customFormat="1" ht="12">
      <c r="C83" s="35" t="s">
        <v>75</v>
      </c>
      <c r="D83" s="35"/>
      <c r="F83" s="35"/>
      <c r="G83" s="30">
        <v>21186439</v>
      </c>
      <c r="H83" s="32" t="s">
        <v>69</v>
      </c>
      <c r="I83" s="30">
        <v>4237288</v>
      </c>
      <c r="O83" s="3"/>
    </row>
    <row r="84" spans="3:15" s="23" customFormat="1" ht="12">
      <c r="C84" s="35"/>
      <c r="D84" s="35"/>
      <c r="F84" s="35"/>
      <c r="G84" s="30"/>
      <c r="H84" s="32"/>
      <c r="I84" s="30"/>
      <c r="O84" s="3"/>
    </row>
    <row r="85" spans="3:15" s="23" customFormat="1" ht="12">
      <c r="C85" s="35" t="s">
        <v>76</v>
      </c>
      <c r="G85" s="30">
        <v>70590589</v>
      </c>
      <c r="H85" s="32" t="s">
        <v>69</v>
      </c>
      <c r="I85" s="30">
        <v>14118118</v>
      </c>
      <c r="O85" s="3"/>
    </row>
    <row r="86" spans="3:15" s="23" customFormat="1" ht="12">
      <c r="C86" s="35"/>
      <c r="G86" s="30"/>
      <c r="H86" s="32"/>
      <c r="I86" s="30"/>
      <c r="O86" s="3"/>
    </row>
    <row r="87" spans="3:15" s="23" customFormat="1" ht="12">
      <c r="C87" s="35" t="s">
        <v>77</v>
      </c>
      <c r="D87" s="35"/>
      <c r="G87" s="30">
        <v>45753610</v>
      </c>
      <c r="H87" s="32" t="s">
        <v>69</v>
      </c>
      <c r="I87" s="30">
        <v>9150722</v>
      </c>
      <c r="O87" s="3"/>
    </row>
    <row r="88" spans="3:15" s="23" customFormat="1" ht="12">
      <c r="C88" s="35"/>
      <c r="D88" s="35"/>
      <c r="G88" s="30"/>
      <c r="H88" s="32"/>
      <c r="I88" s="30"/>
      <c r="O88" s="3"/>
    </row>
    <row r="89" spans="3:15" s="23" customFormat="1" ht="12">
      <c r="C89" s="35" t="s">
        <v>78</v>
      </c>
      <c r="G89" s="30">
        <v>184771</v>
      </c>
      <c r="H89" s="32" t="s">
        <v>69</v>
      </c>
      <c r="I89" s="30">
        <v>36954</v>
      </c>
      <c r="O89" s="3"/>
    </row>
    <row r="90" spans="3:15" s="23" customFormat="1" ht="12">
      <c r="C90" s="35"/>
      <c r="G90" s="30"/>
      <c r="H90" s="32"/>
      <c r="I90" s="30"/>
      <c r="O90" s="3"/>
    </row>
    <row r="91" spans="3:15" s="23" customFormat="1" ht="12">
      <c r="C91" s="35" t="s">
        <v>79</v>
      </c>
      <c r="G91" s="30">
        <v>56027520</v>
      </c>
      <c r="H91" s="32" t="s">
        <v>71</v>
      </c>
      <c r="I91" s="30">
        <v>56027520</v>
      </c>
      <c r="K91" s="30"/>
      <c r="O91" s="3"/>
    </row>
    <row r="92" spans="3:15" s="23" customFormat="1" ht="12">
      <c r="C92" s="35"/>
      <c r="G92" s="30"/>
      <c r="H92" s="32"/>
      <c r="I92" s="30"/>
      <c r="O92" s="3"/>
    </row>
    <row r="93" spans="3:15" s="23" customFormat="1" ht="12">
      <c r="C93" s="35" t="s">
        <v>80</v>
      </c>
      <c r="G93" s="40">
        <v>16896081</v>
      </c>
      <c r="H93" s="32" t="s">
        <v>81</v>
      </c>
      <c r="I93" s="40">
        <v>6251550</v>
      </c>
      <c r="O93" s="3"/>
    </row>
    <row r="94" spans="3:15" s="23" customFormat="1" ht="12">
      <c r="C94" s="35"/>
      <c r="G94" s="30"/>
      <c r="H94" s="35"/>
      <c r="I94" s="30"/>
      <c r="O94" s="3"/>
    </row>
    <row r="95" spans="3:15" s="23" customFormat="1" ht="12.6" thickBot="1">
      <c r="E95" s="35" t="s">
        <v>19</v>
      </c>
      <c r="F95" s="39"/>
      <c r="G95" s="41">
        <f>SUM(G73:G93)</f>
        <v>1634636531</v>
      </c>
      <c r="I95" s="41">
        <f>SUM(I73:I93)</f>
        <v>423945424</v>
      </c>
      <c r="O95" s="3"/>
    </row>
    <row r="96" spans="3:15" s="23" customFormat="1" ht="12" thickTop="1">
      <c r="O96" s="3"/>
    </row>
    <row r="97" spans="9:15" s="23" customFormat="1">
      <c r="I97" s="3"/>
      <c r="O97" s="3"/>
    </row>
    <row r="98" spans="9:15" s="23" customFormat="1" ht="12">
      <c r="I98" s="30"/>
      <c r="O98" s="3"/>
    </row>
    <row r="99" spans="9:15" s="23" customFormat="1">
      <c r="O99" s="3"/>
    </row>
    <row r="100" spans="9:15" s="23" customFormat="1">
      <c r="O100" s="3"/>
    </row>
    <row r="101" spans="9:15" s="23" customFormat="1">
      <c r="O101" s="3"/>
    </row>
    <row r="102" spans="9:15" s="23" customFormat="1">
      <c r="O102" s="3"/>
    </row>
    <row r="103" spans="9:15" s="23" customFormat="1">
      <c r="O103" s="3"/>
    </row>
    <row r="104" spans="9:15" s="23" customFormat="1">
      <c r="O104" s="3"/>
    </row>
    <row r="105" spans="9:15" s="23" customFormat="1">
      <c r="O105" s="3"/>
    </row>
    <row r="106" spans="9:15" s="23" customFormat="1">
      <c r="O106" s="3"/>
    </row>
    <row r="107" spans="9:15" s="23" customFormat="1">
      <c r="O107" s="3"/>
    </row>
    <row r="108" spans="9:15" s="23" customFormat="1">
      <c r="O108" s="3"/>
    </row>
    <row r="109" spans="9:15" s="23" customFormat="1">
      <c r="I109" s="2"/>
      <c r="O109" s="3"/>
    </row>
    <row r="110" spans="9:15" s="23" customFormat="1">
      <c r="I110" s="2"/>
      <c r="O110" s="3"/>
    </row>
    <row r="111" spans="9:15" s="23" customFormat="1">
      <c r="I111" s="2"/>
      <c r="O111" s="3"/>
    </row>
    <row r="112" spans="9:15" s="23" customFormat="1">
      <c r="I112" s="2"/>
      <c r="O112" s="3"/>
    </row>
    <row r="113" spans="9:15" s="23" customFormat="1">
      <c r="I113" s="2"/>
      <c r="O113" s="3"/>
    </row>
    <row r="114" spans="9:15" s="23" customFormat="1">
      <c r="I114" s="2"/>
      <c r="O114" s="3"/>
    </row>
    <row r="115" spans="9:15" s="23" customFormat="1">
      <c r="I115" s="2"/>
      <c r="O115" s="3"/>
    </row>
    <row r="116" spans="9:15" s="23" customFormat="1">
      <c r="I116" s="2"/>
      <c r="O116" s="3"/>
    </row>
    <row r="117" spans="9:15" s="23" customFormat="1">
      <c r="I117" s="2"/>
      <c r="O117" s="3"/>
    </row>
    <row r="118" spans="9:15" s="23" customFormat="1">
      <c r="I118" s="2"/>
      <c r="O118" s="3"/>
    </row>
    <row r="119" spans="9:15" s="23" customFormat="1">
      <c r="I119" s="2"/>
      <c r="O119" s="3"/>
    </row>
    <row r="120" spans="9:15" s="23" customFormat="1">
      <c r="I120" s="2"/>
      <c r="O120" s="3"/>
    </row>
    <row r="121" spans="9:15" s="23" customFormat="1">
      <c r="I121" s="2"/>
      <c r="O121" s="3"/>
    </row>
    <row r="122" spans="9:15" s="23" customFormat="1">
      <c r="O122" s="3"/>
    </row>
    <row r="123" spans="9:15" s="23" customFormat="1">
      <c r="O123" s="3"/>
    </row>
    <row r="124" spans="9:15" s="23" customFormat="1">
      <c r="O124" s="3"/>
    </row>
    <row r="125" spans="9:15" s="23" customFormat="1">
      <c r="I125" s="2"/>
      <c r="O125" s="3"/>
    </row>
    <row r="126" spans="9:15" s="23" customFormat="1">
      <c r="I126" s="2"/>
      <c r="O126" s="3"/>
    </row>
    <row r="127" spans="9:15" s="23" customFormat="1">
      <c r="I127" s="2"/>
      <c r="O127" s="3"/>
    </row>
    <row r="128" spans="9:15" s="23" customFormat="1">
      <c r="I128" s="2"/>
      <c r="O128" s="3"/>
    </row>
    <row r="132" spans="10:13" ht="13.2">
      <c r="J132" s="23"/>
      <c r="K132" s="23"/>
      <c r="L132" s="23"/>
      <c r="M132" s="42"/>
    </row>
    <row r="133" spans="10:13">
      <c r="J133" s="23"/>
      <c r="K133" s="23"/>
      <c r="L133" s="23"/>
      <c r="M133" s="43"/>
    </row>
    <row r="134" spans="10:13">
      <c r="J134" s="23"/>
      <c r="K134" s="23"/>
      <c r="L134" s="23"/>
      <c r="M134" s="43"/>
    </row>
  </sheetData>
  <mergeCells count="5">
    <mergeCell ref="A6:M6"/>
    <mergeCell ref="A7:M7"/>
    <mergeCell ref="A8:M8"/>
    <mergeCell ref="C69:I69"/>
    <mergeCell ref="C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5:O112"/>
  <sheetViews>
    <sheetView zoomScaleNormal="100" workbookViewId="0">
      <pane ySplit="10" topLeftCell="A36" activePane="bottomLeft" state="frozen"/>
      <selection pane="bottomLeft" activeCell="I64" sqref="I64"/>
    </sheetView>
  </sheetViews>
  <sheetFormatPr baseColWidth="10" defaultRowHeight="11.4"/>
  <cols>
    <col min="1" max="2" width="11.44140625" style="2"/>
    <col min="3" max="3" width="18.88671875" style="2" customWidth="1"/>
    <col min="4" max="4" width="16.88671875" style="2" customWidth="1"/>
    <col min="5" max="5" width="16.109375" style="2" customWidth="1"/>
    <col min="6" max="6" width="19.109375" style="2" bestFit="1" customWidth="1"/>
    <col min="7" max="7" width="16.5546875" style="2" bestFit="1" customWidth="1"/>
    <col min="8" max="8" width="12.88671875" style="2" bestFit="1" customWidth="1"/>
    <col min="9" max="9" width="13.33203125" style="2" bestFit="1" customWidth="1"/>
    <col min="10" max="10" width="9.6640625" style="2" customWidth="1"/>
    <col min="11" max="11" width="11.88671875" style="2" bestFit="1" customWidth="1"/>
    <col min="12" max="12" width="12.33203125" style="2" bestFit="1" customWidth="1"/>
    <col min="13" max="13" width="14.44140625" style="2" customWidth="1"/>
    <col min="14" max="14" width="4.5546875" style="2" customWidth="1"/>
    <col min="15" max="15" width="12.33203125" style="105" bestFit="1" customWidth="1"/>
    <col min="16" max="258" width="11.44140625" style="2"/>
    <col min="259" max="259" width="18.88671875" style="2" customWidth="1"/>
    <col min="260" max="260" width="16.88671875" style="2" customWidth="1"/>
    <col min="261" max="261" width="16.109375" style="2" customWidth="1"/>
    <col min="262" max="262" width="19.109375" style="2" bestFit="1" customWidth="1"/>
    <col min="263" max="263" width="16.5546875" style="2" bestFit="1" customWidth="1"/>
    <col min="264" max="264" width="12.88671875" style="2" bestFit="1" customWidth="1"/>
    <col min="265" max="265" width="13.33203125" style="2" bestFit="1" customWidth="1"/>
    <col min="266" max="266" width="9.6640625" style="2" customWidth="1"/>
    <col min="267" max="267" width="11.88671875" style="2" bestFit="1" customWidth="1"/>
    <col min="268" max="268" width="12.33203125" style="2" bestFit="1" customWidth="1"/>
    <col min="269" max="269" width="14.44140625" style="2" customWidth="1"/>
    <col min="270" max="270" width="4.5546875" style="2" customWidth="1"/>
    <col min="271" max="271" width="12.33203125" style="2" bestFit="1" customWidth="1"/>
    <col min="272" max="514" width="11.44140625" style="2"/>
    <col min="515" max="515" width="18.88671875" style="2" customWidth="1"/>
    <col min="516" max="516" width="16.88671875" style="2" customWidth="1"/>
    <col min="517" max="517" width="16.109375" style="2" customWidth="1"/>
    <col min="518" max="518" width="19.109375" style="2" bestFit="1" customWidth="1"/>
    <col min="519" max="519" width="16.5546875" style="2" bestFit="1" customWidth="1"/>
    <col min="520" max="520" width="12.88671875" style="2" bestFit="1" customWidth="1"/>
    <col min="521" max="521" width="13.33203125" style="2" bestFit="1" customWidth="1"/>
    <col min="522" max="522" width="9.6640625" style="2" customWidth="1"/>
    <col min="523" max="523" width="11.88671875" style="2" bestFit="1" customWidth="1"/>
    <col min="524" max="524" width="12.33203125" style="2" bestFit="1" customWidth="1"/>
    <col min="525" max="525" width="14.44140625" style="2" customWidth="1"/>
    <col min="526" max="526" width="4.5546875" style="2" customWidth="1"/>
    <col min="527" max="527" width="12.33203125" style="2" bestFit="1" customWidth="1"/>
    <col min="528" max="770" width="11.44140625" style="2"/>
    <col min="771" max="771" width="18.88671875" style="2" customWidth="1"/>
    <col min="772" max="772" width="16.88671875" style="2" customWidth="1"/>
    <col min="773" max="773" width="16.109375" style="2" customWidth="1"/>
    <col min="774" max="774" width="19.109375" style="2" bestFit="1" customWidth="1"/>
    <col min="775" max="775" width="16.5546875" style="2" bestFit="1" customWidth="1"/>
    <col min="776" max="776" width="12.88671875" style="2" bestFit="1" customWidth="1"/>
    <col min="777" max="777" width="13.33203125" style="2" bestFit="1" customWidth="1"/>
    <col min="778" max="778" width="9.6640625" style="2" customWidth="1"/>
    <col min="779" max="779" width="11.88671875" style="2" bestFit="1" customWidth="1"/>
    <col min="780" max="780" width="12.33203125" style="2" bestFit="1" customWidth="1"/>
    <col min="781" max="781" width="14.44140625" style="2" customWidth="1"/>
    <col min="782" max="782" width="4.5546875" style="2" customWidth="1"/>
    <col min="783" max="783" width="12.33203125" style="2" bestFit="1" customWidth="1"/>
    <col min="784" max="1026" width="11.44140625" style="2"/>
    <col min="1027" max="1027" width="18.88671875" style="2" customWidth="1"/>
    <col min="1028" max="1028" width="16.88671875" style="2" customWidth="1"/>
    <col min="1029" max="1029" width="16.109375" style="2" customWidth="1"/>
    <col min="1030" max="1030" width="19.109375" style="2" bestFit="1" customWidth="1"/>
    <col min="1031" max="1031" width="16.5546875" style="2" bestFit="1" customWidth="1"/>
    <col min="1032" max="1032" width="12.88671875" style="2" bestFit="1" customWidth="1"/>
    <col min="1033" max="1033" width="13.33203125" style="2" bestFit="1" customWidth="1"/>
    <col min="1034" max="1034" width="9.6640625" style="2" customWidth="1"/>
    <col min="1035" max="1035" width="11.88671875" style="2" bestFit="1" customWidth="1"/>
    <col min="1036" max="1036" width="12.33203125" style="2" bestFit="1" customWidth="1"/>
    <col min="1037" max="1037" width="14.44140625" style="2" customWidth="1"/>
    <col min="1038" max="1038" width="4.5546875" style="2" customWidth="1"/>
    <col min="1039" max="1039" width="12.33203125" style="2" bestFit="1" customWidth="1"/>
    <col min="1040" max="1282" width="11.44140625" style="2"/>
    <col min="1283" max="1283" width="18.88671875" style="2" customWidth="1"/>
    <col min="1284" max="1284" width="16.88671875" style="2" customWidth="1"/>
    <col min="1285" max="1285" width="16.109375" style="2" customWidth="1"/>
    <col min="1286" max="1286" width="19.109375" style="2" bestFit="1" customWidth="1"/>
    <col min="1287" max="1287" width="16.5546875" style="2" bestFit="1" customWidth="1"/>
    <col min="1288" max="1288" width="12.88671875" style="2" bestFit="1" customWidth="1"/>
    <col min="1289" max="1289" width="13.33203125" style="2" bestFit="1" customWidth="1"/>
    <col min="1290" max="1290" width="9.6640625" style="2" customWidth="1"/>
    <col min="1291" max="1291" width="11.88671875" style="2" bestFit="1" customWidth="1"/>
    <col min="1292" max="1292" width="12.33203125" style="2" bestFit="1" customWidth="1"/>
    <col min="1293" max="1293" width="14.44140625" style="2" customWidth="1"/>
    <col min="1294" max="1294" width="4.5546875" style="2" customWidth="1"/>
    <col min="1295" max="1295" width="12.33203125" style="2" bestFit="1" customWidth="1"/>
    <col min="1296" max="1538" width="11.44140625" style="2"/>
    <col min="1539" max="1539" width="18.88671875" style="2" customWidth="1"/>
    <col min="1540" max="1540" width="16.88671875" style="2" customWidth="1"/>
    <col min="1541" max="1541" width="16.109375" style="2" customWidth="1"/>
    <col min="1542" max="1542" width="19.109375" style="2" bestFit="1" customWidth="1"/>
    <col min="1543" max="1543" width="16.5546875" style="2" bestFit="1" customWidth="1"/>
    <col min="1544" max="1544" width="12.88671875" style="2" bestFit="1" customWidth="1"/>
    <col min="1545" max="1545" width="13.33203125" style="2" bestFit="1" customWidth="1"/>
    <col min="1546" max="1546" width="9.6640625" style="2" customWidth="1"/>
    <col min="1547" max="1547" width="11.88671875" style="2" bestFit="1" customWidth="1"/>
    <col min="1548" max="1548" width="12.33203125" style="2" bestFit="1" customWidth="1"/>
    <col min="1549" max="1549" width="14.44140625" style="2" customWidth="1"/>
    <col min="1550" max="1550" width="4.5546875" style="2" customWidth="1"/>
    <col min="1551" max="1551" width="12.33203125" style="2" bestFit="1" customWidth="1"/>
    <col min="1552" max="1794" width="11.44140625" style="2"/>
    <col min="1795" max="1795" width="18.88671875" style="2" customWidth="1"/>
    <col min="1796" max="1796" width="16.88671875" style="2" customWidth="1"/>
    <col min="1797" max="1797" width="16.109375" style="2" customWidth="1"/>
    <col min="1798" max="1798" width="19.109375" style="2" bestFit="1" customWidth="1"/>
    <col min="1799" max="1799" width="16.5546875" style="2" bestFit="1" customWidth="1"/>
    <col min="1800" max="1800" width="12.88671875" style="2" bestFit="1" customWidth="1"/>
    <col min="1801" max="1801" width="13.33203125" style="2" bestFit="1" customWidth="1"/>
    <col min="1802" max="1802" width="9.6640625" style="2" customWidth="1"/>
    <col min="1803" max="1803" width="11.88671875" style="2" bestFit="1" customWidth="1"/>
    <col min="1804" max="1804" width="12.33203125" style="2" bestFit="1" customWidth="1"/>
    <col min="1805" max="1805" width="14.44140625" style="2" customWidth="1"/>
    <col min="1806" max="1806" width="4.5546875" style="2" customWidth="1"/>
    <col min="1807" max="1807" width="12.33203125" style="2" bestFit="1" customWidth="1"/>
    <col min="1808" max="2050" width="11.44140625" style="2"/>
    <col min="2051" max="2051" width="18.88671875" style="2" customWidth="1"/>
    <col min="2052" max="2052" width="16.88671875" style="2" customWidth="1"/>
    <col min="2053" max="2053" width="16.109375" style="2" customWidth="1"/>
    <col min="2054" max="2054" width="19.109375" style="2" bestFit="1" customWidth="1"/>
    <col min="2055" max="2055" width="16.5546875" style="2" bestFit="1" customWidth="1"/>
    <col min="2056" max="2056" width="12.88671875" style="2" bestFit="1" customWidth="1"/>
    <col min="2057" max="2057" width="13.33203125" style="2" bestFit="1" customWidth="1"/>
    <col min="2058" max="2058" width="9.6640625" style="2" customWidth="1"/>
    <col min="2059" max="2059" width="11.88671875" style="2" bestFit="1" customWidth="1"/>
    <col min="2060" max="2060" width="12.33203125" style="2" bestFit="1" customWidth="1"/>
    <col min="2061" max="2061" width="14.44140625" style="2" customWidth="1"/>
    <col min="2062" max="2062" width="4.5546875" style="2" customWidth="1"/>
    <col min="2063" max="2063" width="12.33203125" style="2" bestFit="1" customWidth="1"/>
    <col min="2064" max="2306" width="11.44140625" style="2"/>
    <col min="2307" max="2307" width="18.88671875" style="2" customWidth="1"/>
    <col min="2308" max="2308" width="16.88671875" style="2" customWidth="1"/>
    <col min="2309" max="2309" width="16.109375" style="2" customWidth="1"/>
    <col min="2310" max="2310" width="19.109375" style="2" bestFit="1" customWidth="1"/>
    <col min="2311" max="2311" width="16.5546875" style="2" bestFit="1" customWidth="1"/>
    <col min="2312" max="2312" width="12.88671875" style="2" bestFit="1" customWidth="1"/>
    <col min="2313" max="2313" width="13.33203125" style="2" bestFit="1" customWidth="1"/>
    <col min="2314" max="2314" width="9.6640625" style="2" customWidth="1"/>
    <col min="2315" max="2315" width="11.88671875" style="2" bestFit="1" customWidth="1"/>
    <col min="2316" max="2316" width="12.33203125" style="2" bestFit="1" customWidth="1"/>
    <col min="2317" max="2317" width="14.44140625" style="2" customWidth="1"/>
    <col min="2318" max="2318" width="4.5546875" style="2" customWidth="1"/>
    <col min="2319" max="2319" width="12.33203125" style="2" bestFit="1" customWidth="1"/>
    <col min="2320" max="2562" width="11.44140625" style="2"/>
    <col min="2563" max="2563" width="18.88671875" style="2" customWidth="1"/>
    <col min="2564" max="2564" width="16.88671875" style="2" customWidth="1"/>
    <col min="2565" max="2565" width="16.109375" style="2" customWidth="1"/>
    <col min="2566" max="2566" width="19.109375" style="2" bestFit="1" customWidth="1"/>
    <col min="2567" max="2567" width="16.5546875" style="2" bestFit="1" customWidth="1"/>
    <col min="2568" max="2568" width="12.88671875" style="2" bestFit="1" customWidth="1"/>
    <col min="2569" max="2569" width="13.33203125" style="2" bestFit="1" customWidth="1"/>
    <col min="2570" max="2570" width="9.6640625" style="2" customWidth="1"/>
    <col min="2571" max="2571" width="11.88671875" style="2" bestFit="1" customWidth="1"/>
    <col min="2572" max="2572" width="12.33203125" style="2" bestFit="1" customWidth="1"/>
    <col min="2573" max="2573" width="14.44140625" style="2" customWidth="1"/>
    <col min="2574" max="2574" width="4.5546875" style="2" customWidth="1"/>
    <col min="2575" max="2575" width="12.33203125" style="2" bestFit="1" customWidth="1"/>
    <col min="2576" max="2818" width="11.44140625" style="2"/>
    <col min="2819" max="2819" width="18.88671875" style="2" customWidth="1"/>
    <col min="2820" max="2820" width="16.88671875" style="2" customWidth="1"/>
    <col min="2821" max="2821" width="16.109375" style="2" customWidth="1"/>
    <col min="2822" max="2822" width="19.109375" style="2" bestFit="1" customWidth="1"/>
    <col min="2823" max="2823" width="16.5546875" style="2" bestFit="1" customWidth="1"/>
    <col min="2824" max="2824" width="12.88671875" style="2" bestFit="1" customWidth="1"/>
    <col min="2825" max="2825" width="13.33203125" style="2" bestFit="1" customWidth="1"/>
    <col min="2826" max="2826" width="9.6640625" style="2" customWidth="1"/>
    <col min="2827" max="2827" width="11.88671875" style="2" bestFit="1" customWidth="1"/>
    <col min="2828" max="2828" width="12.33203125" style="2" bestFit="1" customWidth="1"/>
    <col min="2829" max="2829" width="14.44140625" style="2" customWidth="1"/>
    <col min="2830" max="2830" width="4.5546875" style="2" customWidth="1"/>
    <col min="2831" max="2831" width="12.33203125" style="2" bestFit="1" customWidth="1"/>
    <col min="2832" max="3074" width="11.44140625" style="2"/>
    <col min="3075" max="3075" width="18.88671875" style="2" customWidth="1"/>
    <col min="3076" max="3076" width="16.88671875" style="2" customWidth="1"/>
    <col min="3077" max="3077" width="16.109375" style="2" customWidth="1"/>
    <col min="3078" max="3078" width="19.109375" style="2" bestFit="1" customWidth="1"/>
    <col min="3079" max="3079" width="16.5546875" style="2" bestFit="1" customWidth="1"/>
    <col min="3080" max="3080" width="12.88671875" style="2" bestFit="1" customWidth="1"/>
    <col min="3081" max="3081" width="13.33203125" style="2" bestFit="1" customWidth="1"/>
    <col min="3082" max="3082" width="9.6640625" style="2" customWidth="1"/>
    <col min="3083" max="3083" width="11.88671875" style="2" bestFit="1" customWidth="1"/>
    <col min="3084" max="3084" width="12.33203125" style="2" bestFit="1" customWidth="1"/>
    <col min="3085" max="3085" width="14.44140625" style="2" customWidth="1"/>
    <col min="3086" max="3086" width="4.5546875" style="2" customWidth="1"/>
    <col min="3087" max="3087" width="12.33203125" style="2" bestFit="1" customWidth="1"/>
    <col min="3088" max="3330" width="11.44140625" style="2"/>
    <col min="3331" max="3331" width="18.88671875" style="2" customWidth="1"/>
    <col min="3332" max="3332" width="16.88671875" style="2" customWidth="1"/>
    <col min="3333" max="3333" width="16.109375" style="2" customWidth="1"/>
    <col min="3334" max="3334" width="19.109375" style="2" bestFit="1" customWidth="1"/>
    <col min="3335" max="3335" width="16.5546875" style="2" bestFit="1" customWidth="1"/>
    <col min="3336" max="3336" width="12.88671875" style="2" bestFit="1" customWidth="1"/>
    <col min="3337" max="3337" width="13.33203125" style="2" bestFit="1" customWidth="1"/>
    <col min="3338" max="3338" width="9.6640625" style="2" customWidth="1"/>
    <col min="3339" max="3339" width="11.88671875" style="2" bestFit="1" customWidth="1"/>
    <col min="3340" max="3340" width="12.33203125" style="2" bestFit="1" customWidth="1"/>
    <col min="3341" max="3341" width="14.44140625" style="2" customWidth="1"/>
    <col min="3342" max="3342" width="4.5546875" style="2" customWidth="1"/>
    <col min="3343" max="3343" width="12.33203125" style="2" bestFit="1" customWidth="1"/>
    <col min="3344" max="3586" width="11.44140625" style="2"/>
    <col min="3587" max="3587" width="18.88671875" style="2" customWidth="1"/>
    <col min="3588" max="3588" width="16.88671875" style="2" customWidth="1"/>
    <col min="3589" max="3589" width="16.109375" style="2" customWidth="1"/>
    <col min="3590" max="3590" width="19.109375" style="2" bestFit="1" customWidth="1"/>
    <col min="3591" max="3591" width="16.5546875" style="2" bestFit="1" customWidth="1"/>
    <col min="3592" max="3592" width="12.88671875" style="2" bestFit="1" customWidth="1"/>
    <col min="3593" max="3593" width="13.33203125" style="2" bestFit="1" customWidth="1"/>
    <col min="3594" max="3594" width="9.6640625" style="2" customWidth="1"/>
    <col min="3595" max="3595" width="11.88671875" style="2" bestFit="1" customWidth="1"/>
    <col min="3596" max="3596" width="12.33203125" style="2" bestFit="1" customWidth="1"/>
    <col min="3597" max="3597" width="14.44140625" style="2" customWidth="1"/>
    <col min="3598" max="3598" width="4.5546875" style="2" customWidth="1"/>
    <col min="3599" max="3599" width="12.33203125" style="2" bestFit="1" customWidth="1"/>
    <col min="3600" max="3842" width="11.44140625" style="2"/>
    <col min="3843" max="3843" width="18.88671875" style="2" customWidth="1"/>
    <col min="3844" max="3844" width="16.88671875" style="2" customWidth="1"/>
    <col min="3845" max="3845" width="16.109375" style="2" customWidth="1"/>
    <col min="3846" max="3846" width="19.109375" style="2" bestFit="1" customWidth="1"/>
    <col min="3847" max="3847" width="16.5546875" style="2" bestFit="1" customWidth="1"/>
    <col min="3848" max="3848" width="12.88671875" style="2" bestFit="1" customWidth="1"/>
    <col min="3849" max="3849" width="13.33203125" style="2" bestFit="1" customWidth="1"/>
    <col min="3850" max="3850" width="9.6640625" style="2" customWidth="1"/>
    <col min="3851" max="3851" width="11.88671875" style="2" bestFit="1" customWidth="1"/>
    <col min="3852" max="3852" width="12.33203125" style="2" bestFit="1" customWidth="1"/>
    <col min="3853" max="3853" width="14.44140625" style="2" customWidth="1"/>
    <col min="3854" max="3854" width="4.5546875" style="2" customWidth="1"/>
    <col min="3855" max="3855" width="12.33203125" style="2" bestFit="1" customWidth="1"/>
    <col min="3856" max="4098" width="11.44140625" style="2"/>
    <col min="4099" max="4099" width="18.88671875" style="2" customWidth="1"/>
    <col min="4100" max="4100" width="16.88671875" style="2" customWidth="1"/>
    <col min="4101" max="4101" width="16.109375" style="2" customWidth="1"/>
    <col min="4102" max="4102" width="19.109375" style="2" bestFit="1" customWidth="1"/>
    <col min="4103" max="4103" width="16.5546875" style="2" bestFit="1" customWidth="1"/>
    <col min="4104" max="4104" width="12.88671875" style="2" bestFit="1" customWidth="1"/>
    <col min="4105" max="4105" width="13.33203125" style="2" bestFit="1" customWidth="1"/>
    <col min="4106" max="4106" width="9.6640625" style="2" customWidth="1"/>
    <col min="4107" max="4107" width="11.88671875" style="2" bestFit="1" customWidth="1"/>
    <col min="4108" max="4108" width="12.33203125" style="2" bestFit="1" customWidth="1"/>
    <col min="4109" max="4109" width="14.44140625" style="2" customWidth="1"/>
    <col min="4110" max="4110" width="4.5546875" style="2" customWidth="1"/>
    <col min="4111" max="4111" width="12.33203125" style="2" bestFit="1" customWidth="1"/>
    <col min="4112" max="4354" width="11.44140625" style="2"/>
    <col min="4355" max="4355" width="18.88671875" style="2" customWidth="1"/>
    <col min="4356" max="4356" width="16.88671875" style="2" customWidth="1"/>
    <col min="4357" max="4357" width="16.109375" style="2" customWidth="1"/>
    <col min="4358" max="4358" width="19.109375" style="2" bestFit="1" customWidth="1"/>
    <col min="4359" max="4359" width="16.5546875" style="2" bestFit="1" customWidth="1"/>
    <col min="4360" max="4360" width="12.88671875" style="2" bestFit="1" customWidth="1"/>
    <col min="4361" max="4361" width="13.33203125" style="2" bestFit="1" customWidth="1"/>
    <col min="4362" max="4362" width="9.6640625" style="2" customWidth="1"/>
    <col min="4363" max="4363" width="11.88671875" style="2" bestFit="1" customWidth="1"/>
    <col min="4364" max="4364" width="12.33203125" style="2" bestFit="1" customWidth="1"/>
    <col min="4365" max="4365" width="14.44140625" style="2" customWidth="1"/>
    <col min="4366" max="4366" width="4.5546875" style="2" customWidth="1"/>
    <col min="4367" max="4367" width="12.33203125" style="2" bestFit="1" customWidth="1"/>
    <col min="4368" max="4610" width="11.44140625" style="2"/>
    <col min="4611" max="4611" width="18.88671875" style="2" customWidth="1"/>
    <col min="4612" max="4612" width="16.88671875" style="2" customWidth="1"/>
    <col min="4613" max="4613" width="16.109375" style="2" customWidth="1"/>
    <col min="4614" max="4614" width="19.109375" style="2" bestFit="1" customWidth="1"/>
    <col min="4615" max="4615" width="16.5546875" style="2" bestFit="1" customWidth="1"/>
    <col min="4616" max="4616" width="12.88671875" style="2" bestFit="1" customWidth="1"/>
    <col min="4617" max="4617" width="13.33203125" style="2" bestFit="1" customWidth="1"/>
    <col min="4618" max="4618" width="9.6640625" style="2" customWidth="1"/>
    <col min="4619" max="4619" width="11.88671875" style="2" bestFit="1" customWidth="1"/>
    <col min="4620" max="4620" width="12.33203125" style="2" bestFit="1" customWidth="1"/>
    <col min="4621" max="4621" width="14.44140625" style="2" customWidth="1"/>
    <col min="4622" max="4622" width="4.5546875" style="2" customWidth="1"/>
    <col min="4623" max="4623" width="12.33203125" style="2" bestFit="1" customWidth="1"/>
    <col min="4624" max="4866" width="11.44140625" style="2"/>
    <col min="4867" max="4867" width="18.88671875" style="2" customWidth="1"/>
    <col min="4868" max="4868" width="16.88671875" style="2" customWidth="1"/>
    <col min="4869" max="4869" width="16.109375" style="2" customWidth="1"/>
    <col min="4870" max="4870" width="19.109375" style="2" bestFit="1" customWidth="1"/>
    <col min="4871" max="4871" width="16.5546875" style="2" bestFit="1" customWidth="1"/>
    <col min="4872" max="4872" width="12.88671875" style="2" bestFit="1" customWidth="1"/>
    <col min="4873" max="4873" width="13.33203125" style="2" bestFit="1" customWidth="1"/>
    <col min="4874" max="4874" width="9.6640625" style="2" customWidth="1"/>
    <col min="4875" max="4875" width="11.88671875" style="2" bestFit="1" customWidth="1"/>
    <col min="4876" max="4876" width="12.33203125" style="2" bestFit="1" customWidth="1"/>
    <col min="4877" max="4877" width="14.44140625" style="2" customWidth="1"/>
    <col min="4878" max="4878" width="4.5546875" style="2" customWidth="1"/>
    <col min="4879" max="4879" width="12.33203125" style="2" bestFit="1" customWidth="1"/>
    <col min="4880" max="5122" width="11.44140625" style="2"/>
    <col min="5123" max="5123" width="18.88671875" style="2" customWidth="1"/>
    <col min="5124" max="5124" width="16.88671875" style="2" customWidth="1"/>
    <col min="5125" max="5125" width="16.109375" style="2" customWidth="1"/>
    <col min="5126" max="5126" width="19.109375" style="2" bestFit="1" customWidth="1"/>
    <col min="5127" max="5127" width="16.5546875" style="2" bestFit="1" customWidth="1"/>
    <col min="5128" max="5128" width="12.88671875" style="2" bestFit="1" customWidth="1"/>
    <col min="5129" max="5129" width="13.33203125" style="2" bestFit="1" customWidth="1"/>
    <col min="5130" max="5130" width="9.6640625" style="2" customWidth="1"/>
    <col min="5131" max="5131" width="11.88671875" style="2" bestFit="1" customWidth="1"/>
    <col min="5132" max="5132" width="12.33203125" style="2" bestFit="1" customWidth="1"/>
    <col min="5133" max="5133" width="14.44140625" style="2" customWidth="1"/>
    <col min="5134" max="5134" width="4.5546875" style="2" customWidth="1"/>
    <col min="5135" max="5135" width="12.33203125" style="2" bestFit="1" customWidth="1"/>
    <col min="5136" max="5378" width="11.44140625" style="2"/>
    <col min="5379" max="5379" width="18.88671875" style="2" customWidth="1"/>
    <col min="5380" max="5380" width="16.88671875" style="2" customWidth="1"/>
    <col min="5381" max="5381" width="16.109375" style="2" customWidth="1"/>
    <col min="5382" max="5382" width="19.109375" style="2" bestFit="1" customWidth="1"/>
    <col min="5383" max="5383" width="16.5546875" style="2" bestFit="1" customWidth="1"/>
    <col min="5384" max="5384" width="12.88671875" style="2" bestFit="1" customWidth="1"/>
    <col min="5385" max="5385" width="13.33203125" style="2" bestFit="1" customWidth="1"/>
    <col min="5386" max="5386" width="9.6640625" style="2" customWidth="1"/>
    <col min="5387" max="5387" width="11.88671875" style="2" bestFit="1" customWidth="1"/>
    <col min="5388" max="5388" width="12.33203125" style="2" bestFit="1" customWidth="1"/>
    <col min="5389" max="5389" width="14.44140625" style="2" customWidth="1"/>
    <col min="5390" max="5390" width="4.5546875" style="2" customWidth="1"/>
    <col min="5391" max="5391" width="12.33203125" style="2" bestFit="1" customWidth="1"/>
    <col min="5392" max="5634" width="11.44140625" style="2"/>
    <col min="5635" max="5635" width="18.88671875" style="2" customWidth="1"/>
    <col min="5636" max="5636" width="16.88671875" style="2" customWidth="1"/>
    <col min="5637" max="5637" width="16.109375" style="2" customWidth="1"/>
    <col min="5638" max="5638" width="19.109375" style="2" bestFit="1" customWidth="1"/>
    <col min="5639" max="5639" width="16.5546875" style="2" bestFit="1" customWidth="1"/>
    <col min="5640" max="5640" width="12.88671875" style="2" bestFit="1" customWidth="1"/>
    <col min="5641" max="5641" width="13.33203125" style="2" bestFit="1" customWidth="1"/>
    <col min="5642" max="5642" width="9.6640625" style="2" customWidth="1"/>
    <col min="5643" max="5643" width="11.88671875" style="2" bestFit="1" customWidth="1"/>
    <col min="5644" max="5644" width="12.33203125" style="2" bestFit="1" customWidth="1"/>
    <col min="5645" max="5645" width="14.44140625" style="2" customWidth="1"/>
    <col min="5646" max="5646" width="4.5546875" style="2" customWidth="1"/>
    <col min="5647" max="5647" width="12.33203125" style="2" bestFit="1" customWidth="1"/>
    <col min="5648" max="5890" width="11.44140625" style="2"/>
    <col min="5891" max="5891" width="18.88671875" style="2" customWidth="1"/>
    <col min="5892" max="5892" width="16.88671875" style="2" customWidth="1"/>
    <col min="5893" max="5893" width="16.109375" style="2" customWidth="1"/>
    <col min="5894" max="5894" width="19.109375" style="2" bestFit="1" customWidth="1"/>
    <col min="5895" max="5895" width="16.5546875" style="2" bestFit="1" customWidth="1"/>
    <col min="5896" max="5896" width="12.88671875" style="2" bestFit="1" customWidth="1"/>
    <col min="5897" max="5897" width="13.33203125" style="2" bestFit="1" customWidth="1"/>
    <col min="5898" max="5898" width="9.6640625" style="2" customWidth="1"/>
    <col min="5899" max="5899" width="11.88671875" style="2" bestFit="1" customWidth="1"/>
    <col min="5900" max="5900" width="12.33203125" style="2" bestFit="1" customWidth="1"/>
    <col min="5901" max="5901" width="14.44140625" style="2" customWidth="1"/>
    <col min="5902" max="5902" width="4.5546875" style="2" customWidth="1"/>
    <col min="5903" max="5903" width="12.33203125" style="2" bestFit="1" customWidth="1"/>
    <col min="5904" max="6146" width="11.44140625" style="2"/>
    <col min="6147" max="6147" width="18.88671875" style="2" customWidth="1"/>
    <col min="6148" max="6148" width="16.88671875" style="2" customWidth="1"/>
    <col min="6149" max="6149" width="16.109375" style="2" customWidth="1"/>
    <col min="6150" max="6150" width="19.109375" style="2" bestFit="1" customWidth="1"/>
    <col min="6151" max="6151" width="16.5546875" style="2" bestFit="1" customWidth="1"/>
    <col min="6152" max="6152" width="12.88671875" style="2" bestFit="1" customWidth="1"/>
    <col min="6153" max="6153" width="13.33203125" style="2" bestFit="1" customWidth="1"/>
    <col min="6154" max="6154" width="9.6640625" style="2" customWidth="1"/>
    <col min="6155" max="6155" width="11.88671875" style="2" bestFit="1" customWidth="1"/>
    <col min="6156" max="6156" width="12.33203125" style="2" bestFit="1" customWidth="1"/>
    <col min="6157" max="6157" width="14.44140625" style="2" customWidth="1"/>
    <col min="6158" max="6158" width="4.5546875" style="2" customWidth="1"/>
    <col min="6159" max="6159" width="12.33203125" style="2" bestFit="1" customWidth="1"/>
    <col min="6160" max="6402" width="11.44140625" style="2"/>
    <col min="6403" max="6403" width="18.88671875" style="2" customWidth="1"/>
    <col min="6404" max="6404" width="16.88671875" style="2" customWidth="1"/>
    <col min="6405" max="6405" width="16.109375" style="2" customWidth="1"/>
    <col min="6406" max="6406" width="19.109375" style="2" bestFit="1" customWidth="1"/>
    <col min="6407" max="6407" width="16.5546875" style="2" bestFit="1" customWidth="1"/>
    <col min="6408" max="6408" width="12.88671875" style="2" bestFit="1" customWidth="1"/>
    <col min="6409" max="6409" width="13.33203125" style="2" bestFit="1" customWidth="1"/>
    <col min="6410" max="6410" width="9.6640625" style="2" customWidth="1"/>
    <col min="6411" max="6411" width="11.88671875" style="2" bestFit="1" customWidth="1"/>
    <col min="6412" max="6412" width="12.33203125" style="2" bestFit="1" customWidth="1"/>
    <col min="6413" max="6413" width="14.44140625" style="2" customWidth="1"/>
    <col min="6414" max="6414" width="4.5546875" style="2" customWidth="1"/>
    <col min="6415" max="6415" width="12.33203125" style="2" bestFit="1" customWidth="1"/>
    <col min="6416" max="6658" width="11.44140625" style="2"/>
    <col min="6659" max="6659" width="18.88671875" style="2" customWidth="1"/>
    <col min="6660" max="6660" width="16.88671875" style="2" customWidth="1"/>
    <col min="6661" max="6661" width="16.109375" style="2" customWidth="1"/>
    <col min="6662" max="6662" width="19.109375" style="2" bestFit="1" customWidth="1"/>
    <col min="6663" max="6663" width="16.5546875" style="2" bestFit="1" customWidth="1"/>
    <col min="6664" max="6664" width="12.88671875" style="2" bestFit="1" customWidth="1"/>
    <col min="6665" max="6665" width="13.33203125" style="2" bestFit="1" customWidth="1"/>
    <col min="6666" max="6666" width="9.6640625" style="2" customWidth="1"/>
    <col min="6667" max="6667" width="11.88671875" style="2" bestFit="1" customWidth="1"/>
    <col min="6668" max="6668" width="12.33203125" style="2" bestFit="1" customWidth="1"/>
    <col min="6669" max="6669" width="14.44140625" style="2" customWidth="1"/>
    <col min="6670" max="6670" width="4.5546875" style="2" customWidth="1"/>
    <col min="6671" max="6671" width="12.33203125" style="2" bestFit="1" customWidth="1"/>
    <col min="6672" max="6914" width="11.44140625" style="2"/>
    <col min="6915" max="6915" width="18.88671875" style="2" customWidth="1"/>
    <col min="6916" max="6916" width="16.88671875" style="2" customWidth="1"/>
    <col min="6917" max="6917" width="16.109375" style="2" customWidth="1"/>
    <col min="6918" max="6918" width="19.109375" style="2" bestFit="1" customWidth="1"/>
    <col min="6919" max="6919" width="16.5546875" style="2" bestFit="1" customWidth="1"/>
    <col min="6920" max="6920" width="12.88671875" style="2" bestFit="1" customWidth="1"/>
    <col min="6921" max="6921" width="13.33203125" style="2" bestFit="1" customWidth="1"/>
    <col min="6922" max="6922" width="9.6640625" style="2" customWidth="1"/>
    <col min="6923" max="6923" width="11.88671875" style="2" bestFit="1" customWidth="1"/>
    <col min="6924" max="6924" width="12.33203125" style="2" bestFit="1" customWidth="1"/>
    <col min="6925" max="6925" width="14.44140625" style="2" customWidth="1"/>
    <col min="6926" max="6926" width="4.5546875" style="2" customWidth="1"/>
    <col min="6927" max="6927" width="12.33203125" style="2" bestFit="1" customWidth="1"/>
    <col min="6928" max="7170" width="11.44140625" style="2"/>
    <col min="7171" max="7171" width="18.88671875" style="2" customWidth="1"/>
    <col min="7172" max="7172" width="16.88671875" style="2" customWidth="1"/>
    <col min="7173" max="7173" width="16.109375" style="2" customWidth="1"/>
    <col min="7174" max="7174" width="19.109375" style="2" bestFit="1" customWidth="1"/>
    <col min="7175" max="7175" width="16.5546875" style="2" bestFit="1" customWidth="1"/>
    <col min="7176" max="7176" width="12.88671875" style="2" bestFit="1" customWidth="1"/>
    <col min="7177" max="7177" width="13.33203125" style="2" bestFit="1" customWidth="1"/>
    <col min="7178" max="7178" width="9.6640625" style="2" customWidth="1"/>
    <col min="7179" max="7179" width="11.88671875" style="2" bestFit="1" customWidth="1"/>
    <col min="7180" max="7180" width="12.33203125" style="2" bestFit="1" customWidth="1"/>
    <col min="7181" max="7181" width="14.44140625" style="2" customWidth="1"/>
    <col min="7182" max="7182" width="4.5546875" style="2" customWidth="1"/>
    <col min="7183" max="7183" width="12.33203125" style="2" bestFit="1" customWidth="1"/>
    <col min="7184" max="7426" width="11.44140625" style="2"/>
    <col min="7427" max="7427" width="18.88671875" style="2" customWidth="1"/>
    <col min="7428" max="7428" width="16.88671875" style="2" customWidth="1"/>
    <col min="7429" max="7429" width="16.109375" style="2" customWidth="1"/>
    <col min="7430" max="7430" width="19.109375" style="2" bestFit="1" customWidth="1"/>
    <col min="7431" max="7431" width="16.5546875" style="2" bestFit="1" customWidth="1"/>
    <col min="7432" max="7432" width="12.88671875" style="2" bestFit="1" customWidth="1"/>
    <col min="7433" max="7433" width="13.33203125" style="2" bestFit="1" customWidth="1"/>
    <col min="7434" max="7434" width="9.6640625" style="2" customWidth="1"/>
    <col min="7435" max="7435" width="11.88671875" style="2" bestFit="1" customWidth="1"/>
    <col min="7436" max="7436" width="12.33203125" style="2" bestFit="1" customWidth="1"/>
    <col min="7437" max="7437" width="14.44140625" style="2" customWidth="1"/>
    <col min="7438" max="7438" width="4.5546875" style="2" customWidth="1"/>
    <col min="7439" max="7439" width="12.33203125" style="2" bestFit="1" customWidth="1"/>
    <col min="7440" max="7682" width="11.44140625" style="2"/>
    <col min="7683" max="7683" width="18.88671875" style="2" customWidth="1"/>
    <col min="7684" max="7684" width="16.88671875" style="2" customWidth="1"/>
    <col min="7685" max="7685" width="16.109375" style="2" customWidth="1"/>
    <col min="7686" max="7686" width="19.109375" style="2" bestFit="1" customWidth="1"/>
    <col min="7687" max="7687" width="16.5546875" style="2" bestFit="1" customWidth="1"/>
    <col min="7688" max="7688" width="12.88671875" style="2" bestFit="1" customWidth="1"/>
    <col min="7689" max="7689" width="13.33203125" style="2" bestFit="1" customWidth="1"/>
    <col min="7690" max="7690" width="9.6640625" style="2" customWidth="1"/>
    <col min="7691" max="7691" width="11.88671875" style="2" bestFit="1" customWidth="1"/>
    <col min="7692" max="7692" width="12.33203125" style="2" bestFit="1" customWidth="1"/>
    <col min="7693" max="7693" width="14.44140625" style="2" customWidth="1"/>
    <col min="7694" max="7694" width="4.5546875" style="2" customWidth="1"/>
    <col min="7695" max="7695" width="12.33203125" style="2" bestFit="1" customWidth="1"/>
    <col min="7696" max="7938" width="11.44140625" style="2"/>
    <col min="7939" max="7939" width="18.88671875" style="2" customWidth="1"/>
    <col min="7940" max="7940" width="16.88671875" style="2" customWidth="1"/>
    <col min="7941" max="7941" width="16.109375" style="2" customWidth="1"/>
    <col min="7942" max="7942" width="19.109375" style="2" bestFit="1" customWidth="1"/>
    <col min="7943" max="7943" width="16.5546875" style="2" bestFit="1" customWidth="1"/>
    <col min="7944" max="7944" width="12.88671875" style="2" bestFit="1" customWidth="1"/>
    <col min="7945" max="7945" width="13.33203125" style="2" bestFit="1" customWidth="1"/>
    <col min="7946" max="7946" width="9.6640625" style="2" customWidth="1"/>
    <col min="7947" max="7947" width="11.88671875" style="2" bestFit="1" customWidth="1"/>
    <col min="7948" max="7948" width="12.33203125" style="2" bestFit="1" customWidth="1"/>
    <col min="7949" max="7949" width="14.44140625" style="2" customWidth="1"/>
    <col min="7950" max="7950" width="4.5546875" style="2" customWidth="1"/>
    <col min="7951" max="7951" width="12.33203125" style="2" bestFit="1" customWidth="1"/>
    <col min="7952" max="8194" width="11.44140625" style="2"/>
    <col min="8195" max="8195" width="18.88671875" style="2" customWidth="1"/>
    <col min="8196" max="8196" width="16.88671875" style="2" customWidth="1"/>
    <col min="8197" max="8197" width="16.109375" style="2" customWidth="1"/>
    <col min="8198" max="8198" width="19.109375" style="2" bestFit="1" customWidth="1"/>
    <col min="8199" max="8199" width="16.5546875" style="2" bestFit="1" customWidth="1"/>
    <col min="8200" max="8200" width="12.88671875" style="2" bestFit="1" customWidth="1"/>
    <col min="8201" max="8201" width="13.33203125" style="2" bestFit="1" customWidth="1"/>
    <col min="8202" max="8202" width="9.6640625" style="2" customWidth="1"/>
    <col min="8203" max="8203" width="11.88671875" style="2" bestFit="1" customWidth="1"/>
    <col min="8204" max="8204" width="12.33203125" style="2" bestFit="1" customWidth="1"/>
    <col min="8205" max="8205" width="14.44140625" style="2" customWidth="1"/>
    <col min="8206" max="8206" width="4.5546875" style="2" customWidth="1"/>
    <col min="8207" max="8207" width="12.33203125" style="2" bestFit="1" customWidth="1"/>
    <col min="8208" max="8450" width="11.44140625" style="2"/>
    <col min="8451" max="8451" width="18.88671875" style="2" customWidth="1"/>
    <col min="8452" max="8452" width="16.88671875" style="2" customWidth="1"/>
    <col min="8453" max="8453" width="16.109375" style="2" customWidth="1"/>
    <col min="8454" max="8454" width="19.109375" style="2" bestFit="1" customWidth="1"/>
    <col min="8455" max="8455" width="16.5546875" style="2" bestFit="1" customWidth="1"/>
    <col min="8456" max="8456" width="12.88671875" style="2" bestFit="1" customWidth="1"/>
    <col min="8457" max="8457" width="13.33203125" style="2" bestFit="1" customWidth="1"/>
    <col min="8458" max="8458" width="9.6640625" style="2" customWidth="1"/>
    <col min="8459" max="8459" width="11.88671875" style="2" bestFit="1" customWidth="1"/>
    <col min="8460" max="8460" width="12.33203125" style="2" bestFit="1" customWidth="1"/>
    <col min="8461" max="8461" width="14.44140625" style="2" customWidth="1"/>
    <col min="8462" max="8462" width="4.5546875" style="2" customWidth="1"/>
    <col min="8463" max="8463" width="12.33203125" style="2" bestFit="1" customWidth="1"/>
    <col min="8464" max="8706" width="11.44140625" style="2"/>
    <col min="8707" max="8707" width="18.88671875" style="2" customWidth="1"/>
    <col min="8708" max="8708" width="16.88671875" style="2" customWidth="1"/>
    <col min="8709" max="8709" width="16.109375" style="2" customWidth="1"/>
    <col min="8710" max="8710" width="19.109375" style="2" bestFit="1" customWidth="1"/>
    <col min="8711" max="8711" width="16.5546875" style="2" bestFit="1" customWidth="1"/>
    <col min="8712" max="8712" width="12.88671875" style="2" bestFit="1" customWidth="1"/>
    <col min="8713" max="8713" width="13.33203125" style="2" bestFit="1" customWidth="1"/>
    <col min="8714" max="8714" width="9.6640625" style="2" customWidth="1"/>
    <col min="8715" max="8715" width="11.88671875" style="2" bestFit="1" customWidth="1"/>
    <col min="8716" max="8716" width="12.33203125" style="2" bestFit="1" customWidth="1"/>
    <col min="8717" max="8717" width="14.44140625" style="2" customWidth="1"/>
    <col min="8718" max="8718" width="4.5546875" style="2" customWidth="1"/>
    <col min="8719" max="8719" width="12.33203125" style="2" bestFit="1" customWidth="1"/>
    <col min="8720" max="8962" width="11.44140625" style="2"/>
    <col min="8963" max="8963" width="18.88671875" style="2" customWidth="1"/>
    <col min="8964" max="8964" width="16.88671875" style="2" customWidth="1"/>
    <col min="8965" max="8965" width="16.109375" style="2" customWidth="1"/>
    <col min="8966" max="8966" width="19.109375" style="2" bestFit="1" customWidth="1"/>
    <col min="8967" max="8967" width="16.5546875" style="2" bestFit="1" customWidth="1"/>
    <col min="8968" max="8968" width="12.88671875" style="2" bestFit="1" customWidth="1"/>
    <col min="8969" max="8969" width="13.33203125" style="2" bestFit="1" customWidth="1"/>
    <col min="8970" max="8970" width="9.6640625" style="2" customWidth="1"/>
    <col min="8971" max="8971" width="11.88671875" style="2" bestFit="1" customWidth="1"/>
    <col min="8972" max="8972" width="12.33203125" style="2" bestFit="1" customWidth="1"/>
    <col min="8973" max="8973" width="14.44140625" style="2" customWidth="1"/>
    <col min="8974" max="8974" width="4.5546875" style="2" customWidth="1"/>
    <col min="8975" max="8975" width="12.33203125" style="2" bestFit="1" customWidth="1"/>
    <col min="8976" max="9218" width="11.44140625" style="2"/>
    <col min="9219" max="9219" width="18.88671875" style="2" customWidth="1"/>
    <col min="9220" max="9220" width="16.88671875" style="2" customWidth="1"/>
    <col min="9221" max="9221" width="16.109375" style="2" customWidth="1"/>
    <col min="9222" max="9222" width="19.109375" style="2" bestFit="1" customWidth="1"/>
    <col min="9223" max="9223" width="16.5546875" style="2" bestFit="1" customWidth="1"/>
    <col min="9224" max="9224" width="12.88671875" style="2" bestFit="1" customWidth="1"/>
    <col min="9225" max="9225" width="13.33203125" style="2" bestFit="1" customWidth="1"/>
    <col min="9226" max="9226" width="9.6640625" style="2" customWidth="1"/>
    <col min="9227" max="9227" width="11.88671875" style="2" bestFit="1" customWidth="1"/>
    <col min="9228" max="9228" width="12.33203125" style="2" bestFit="1" customWidth="1"/>
    <col min="9229" max="9229" width="14.44140625" style="2" customWidth="1"/>
    <col min="9230" max="9230" width="4.5546875" style="2" customWidth="1"/>
    <col min="9231" max="9231" width="12.33203125" style="2" bestFit="1" customWidth="1"/>
    <col min="9232" max="9474" width="11.44140625" style="2"/>
    <col min="9475" max="9475" width="18.88671875" style="2" customWidth="1"/>
    <col min="9476" max="9476" width="16.88671875" style="2" customWidth="1"/>
    <col min="9477" max="9477" width="16.109375" style="2" customWidth="1"/>
    <col min="9478" max="9478" width="19.109375" style="2" bestFit="1" customWidth="1"/>
    <col min="9479" max="9479" width="16.5546875" style="2" bestFit="1" customWidth="1"/>
    <col min="9480" max="9480" width="12.88671875" style="2" bestFit="1" customWidth="1"/>
    <col min="9481" max="9481" width="13.33203125" style="2" bestFit="1" customWidth="1"/>
    <col min="9482" max="9482" width="9.6640625" style="2" customWidth="1"/>
    <col min="9483" max="9483" width="11.88671875" style="2" bestFit="1" customWidth="1"/>
    <col min="9484" max="9484" width="12.33203125" style="2" bestFit="1" customWidth="1"/>
    <col min="9485" max="9485" width="14.44140625" style="2" customWidth="1"/>
    <col min="9486" max="9486" width="4.5546875" style="2" customWidth="1"/>
    <col min="9487" max="9487" width="12.33203125" style="2" bestFit="1" customWidth="1"/>
    <col min="9488" max="9730" width="11.44140625" style="2"/>
    <col min="9731" max="9731" width="18.88671875" style="2" customWidth="1"/>
    <col min="9732" max="9732" width="16.88671875" style="2" customWidth="1"/>
    <col min="9733" max="9733" width="16.109375" style="2" customWidth="1"/>
    <col min="9734" max="9734" width="19.109375" style="2" bestFit="1" customWidth="1"/>
    <col min="9735" max="9735" width="16.5546875" style="2" bestFit="1" customWidth="1"/>
    <col min="9736" max="9736" width="12.88671875" style="2" bestFit="1" customWidth="1"/>
    <col min="9737" max="9737" width="13.33203125" style="2" bestFit="1" customWidth="1"/>
    <col min="9738" max="9738" width="9.6640625" style="2" customWidth="1"/>
    <col min="9739" max="9739" width="11.88671875" style="2" bestFit="1" customWidth="1"/>
    <col min="9740" max="9740" width="12.33203125" style="2" bestFit="1" customWidth="1"/>
    <col min="9741" max="9741" width="14.44140625" style="2" customWidth="1"/>
    <col min="9742" max="9742" width="4.5546875" style="2" customWidth="1"/>
    <col min="9743" max="9743" width="12.33203125" style="2" bestFit="1" customWidth="1"/>
    <col min="9744" max="9986" width="11.44140625" style="2"/>
    <col min="9987" max="9987" width="18.88671875" style="2" customWidth="1"/>
    <col min="9988" max="9988" width="16.88671875" style="2" customWidth="1"/>
    <col min="9989" max="9989" width="16.109375" style="2" customWidth="1"/>
    <col min="9990" max="9990" width="19.109375" style="2" bestFit="1" customWidth="1"/>
    <col min="9991" max="9991" width="16.5546875" style="2" bestFit="1" customWidth="1"/>
    <col min="9992" max="9992" width="12.88671875" style="2" bestFit="1" customWidth="1"/>
    <col min="9993" max="9993" width="13.33203125" style="2" bestFit="1" customWidth="1"/>
    <col min="9994" max="9994" width="9.6640625" style="2" customWidth="1"/>
    <col min="9995" max="9995" width="11.88671875" style="2" bestFit="1" customWidth="1"/>
    <col min="9996" max="9996" width="12.33203125" style="2" bestFit="1" customWidth="1"/>
    <col min="9997" max="9997" width="14.44140625" style="2" customWidth="1"/>
    <col min="9998" max="9998" width="4.5546875" style="2" customWidth="1"/>
    <col min="9999" max="9999" width="12.33203125" style="2" bestFit="1" customWidth="1"/>
    <col min="10000" max="10242" width="11.44140625" style="2"/>
    <col min="10243" max="10243" width="18.88671875" style="2" customWidth="1"/>
    <col min="10244" max="10244" width="16.88671875" style="2" customWidth="1"/>
    <col min="10245" max="10245" width="16.109375" style="2" customWidth="1"/>
    <col min="10246" max="10246" width="19.109375" style="2" bestFit="1" customWidth="1"/>
    <col min="10247" max="10247" width="16.5546875" style="2" bestFit="1" customWidth="1"/>
    <col min="10248" max="10248" width="12.88671875" style="2" bestFit="1" customWidth="1"/>
    <col min="10249" max="10249" width="13.33203125" style="2" bestFit="1" customWidth="1"/>
    <col min="10250" max="10250" width="9.6640625" style="2" customWidth="1"/>
    <col min="10251" max="10251" width="11.88671875" style="2" bestFit="1" customWidth="1"/>
    <col min="10252" max="10252" width="12.33203125" style="2" bestFit="1" customWidth="1"/>
    <col min="10253" max="10253" width="14.44140625" style="2" customWidth="1"/>
    <col min="10254" max="10254" width="4.5546875" style="2" customWidth="1"/>
    <col min="10255" max="10255" width="12.33203125" style="2" bestFit="1" customWidth="1"/>
    <col min="10256" max="10498" width="11.44140625" style="2"/>
    <col min="10499" max="10499" width="18.88671875" style="2" customWidth="1"/>
    <col min="10500" max="10500" width="16.88671875" style="2" customWidth="1"/>
    <col min="10501" max="10501" width="16.109375" style="2" customWidth="1"/>
    <col min="10502" max="10502" width="19.109375" style="2" bestFit="1" customWidth="1"/>
    <col min="10503" max="10503" width="16.5546875" style="2" bestFit="1" customWidth="1"/>
    <col min="10504" max="10504" width="12.88671875" style="2" bestFit="1" customWidth="1"/>
    <col min="10505" max="10505" width="13.33203125" style="2" bestFit="1" customWidth="1"/>
    <col min="10506" max="10506" width="9.6640625" style="2" customWidth="1"/>
    <col min="10507" max="10507" width="11.88671875" style="2" bestFit="1" customWidth="1"/>
    <col min="10508" max="10508" width="12.33203125" style="2" bestFit="1" customWidth="1"/>
    <col min="10509" max="10509" width="14.44140625" style="2" customWidth="1"/>
    <col min="10510" max="10510" width="4.5546875" style="2" customWidth="1"/>
    <col min="10511" max="10511" width="12.33203125" style="2" bestFit="1" customWidth="1"/>
    <col min="10512" max="10754" width="11.44140625" style="2"/>
    <col min="10755" max="10755" width="18.88671875" style="2" customWidth="1"/>
    <col min="10756" max="10756" width="16.88671875" style="2" customWidth="1"/>
    <col min="10757" max="10757" width="16.109375" style="2" customWidth="1"/>
    <col min="10758" max="10758" width="19.109375" style="2" bestFit="1" customWidth="1"/>
    <col min="10759" max="10759" width="16.5546875" style="2" bestFit="1" customWidth="1"/>
    <col min="10760" max="10760" width="12.88671875" style="2" bestFit="1" customWidth="1"/>
    <col min="10761" max="10761" width="13.33203125" style="2" bestFit="1" customWidth="1"/>
    <col min="10762" max="10762" width="9.6640625" style="2" customWidth="1"/>
    <col min="10763" max="10763" width="11.88671875" style="2" bestFit="1" customWidth="1"/>
    <col min="10764" max="10764" width="12.33203125" style="2" bestFit="1" customWidth="1"/>
    <col min="10765" max="10765" width="14.44140625" style="2" customWidth="1"/>
    <col min="10766" max="10766" width="4.5546875" style="2" customWidth="1"/>
    <col min="10767" max="10767" width="12.33203125" style="2" bestFit="1" customWidth="1"/>
    <col min="10768" max="11010" width="11.44140625" style="2"/>
    <col min="11011" max="11011" width="18.88671875" style="2" customWidth="1"/>
    <col min="11012" max="11012" width="16.88671875" style="2" customWidth="1"/>
    <col min="11013" max="11013" width="16.109375" style="2" customWidth="1"/>
    <col min="11014" max="11014" width="19.109375" style="2" bestFit="1" customWidth="1"/>
    <col min="11015" max="11015" width="16.5546875" style="2" bestFit="1" customWidth="1"/>
    <col min="11016" max="11016" width="12.88671875" style="2" bestFit="1" customWidth="1"/>
    <col min="11017" max="11017" width="13.33203125" style="2" bestFit="1" customWidth="1"/>
    <col min="11018" max="11018" width="9.6640625" style="2" customWidth="1"/>
    <col min="11019" max="11019" width="11.88671875" style="2" bestFit="1" customWidth="1"/>
    <col min="11020" max="11020" width="12.33203125" style="2" bestFit="1" customWidth="1"/>
    <col min="11021" max="11021" width="14.44140625" style="2" customWidth="1"/>
    <col min="11022" max="11022" width="4.5546875" style="2" customWidth="1"/>
    <col min="11023" max="11023" width="12.33203125" style="2" bestFit="1" customWidth="1"/>
    <col min="11024" max="11266" width="11.44140625" style="2"/>
    <col min="11267" max="11267" width="18.88671875" style="2" customWidth="1"/>
    <col min="11268" max="11268" width="16.88671875" style="2" customWidth="1"/>
    <col min="11269" max="11269" width="16.109375" style="2" customWidth="1"/>
    <col min="11270" max="11270" width="19.109375" style="2" bestFit="1" customWidth="1"/>
    <col min="11271" max="11271" width="16.5546875" style="2" bestFit="1" customWidth="1"/>
    <col min="11272" max="11272" width="12.88671875" style="2" bestFit="1" customWidth="1"/>
    <col min="11273" max="11273" width="13.33203125" style="2" bestFit="1" customWidth="1"/>
    <col min="11274" max="11274" width="9.6640625" style="2" customWidth="1"/>
    <col min="11275" max="11275" width="11.88671875" style="2" bestFit="1" customWidth="1"/>
    <col min="11276" max="11276" width="12.33203125" style="2" bestFit="1" customWidth="1"/>
    <col min="11277" max="11277" width="14.44140625" style="2" customWidth="1"/>
    <col min="11278" max="11278" width="4.5546875" style="2" customWidth="1"/>
    <col min="11279" max="11279" width="12.33203125" style="2" bestFit="1" customWidth="1"/>
    <col min="11280" max="11522" width="11.44140625" style="2"/>
    <col min="11523" max="11523" width="18.88671875" style="2" customWidth="1"/>
    <col min="11524" max="11524" width="16.88671875" style="2" customWidth="1"/>
    <col min="11525" max="11525" width="16.109375" style="2" customWidth="1"/>
    <col min="11526" max="11526" width="19.109375" style="2" bestFit="1" customWidth="1"/>
    <col min="11527" max="11527" width="16.5546875" style="2" bestFit="1" customWidth="1"/>
    <col min="11528" max="11528" width="12.88671875" style="2" bestFit="1" customWidth="1"/>
    <col min="11529" max="11529" width="13.33203125" style="2" bestFit="1" customWidth="1"/>
    <col min="11530" max="11530" width="9.6640625" style="2" customWidth="1"/>
    <col min="11531" max="11531" width="11.88671875" style="2" bestFit="1" customWidth="1"/>
    <col min="11532" max="11532" width="12.33203125" style="2" bestFit="1" customWidth="1"/>
    <col min="11533" max="11533" width="14.44140625" style="2" customWidth="1"/>
    <col min="11534" max="11534" width="4.5546875" style="2" customWidth="1"/>
    <col min="11535" max="11535" width="12.33203125" style="2" bestFit="1" customWidth="1"/>
    <col min="11536" max="11778" width="11.44140625" style="2"/>
    <col min="11779" max="11779" width="18.88671875" style="2" customWidth="1"/>
    <col min="11780" max="11780" width="16.88671875" style="2" customWidth="1"/>
    <col min="11781" max="11781" width="16.109375" style="2" customWidth="1"/>
    <col min="11782" max="11782" width="19.109375" style="2" bestFit="1" customWidth="1"/>
    <col min="11783" max="11783" width="16.5546875" style="2" bestFit="1" customWidth="1"/>
    <col min="11784" max="11784" width="12.88671875" style="2" bestFit="1" customWidth="1"/>
    <col min="11785" max="11785" width="13.33203125" style="2" bestFit="1" customWidth="1"/>
    <col min="11786" max="11786" width="9.6640625" style="2" customWidth="1"/>
    <col min="11787" max="11787" width="11.88671875" style="2" bestFit="1" customWidth="1"/>
    <col min="11788" max="11788" width="12.33203125" style="2" bestFit="1" customWidth="1"/>
    <col min="11789" max="11789" width="14.44140625" style="2" customWidth="1"/>
    <col min="11790" max="11790" width="4.5546875" style="2" customWidth="1"/>
    <col min="11791" max="11791" width="12.33203125" style="2" bestFit="1" customWidth="1"/>
    <col min="11792" max="12034" width="11.44140625" style="2"/>
    <col min="12035" max="12035" width="18.88671875" style="2" customWidth="1"/>
    <col min="12036" max="12036" width="16.88671875" style="2" customWidth="1"/>
    <col min="12037" max="12037" width="16.109375" style="2" customWidth="1"/>
    <col min="12038" max="12038" width="19.109375" style="2" bestFit="1" customWidth="1"/>
    <col min="12039" max="12039" width="16.5546875" style="2" bestFit="1" customWidth="1"/>
    <col min="12040" max="12040" width="12.88671875" style="2" bestFit="1" customWidth="1"/>
    <col min="12041" max="12041" width="13.33203125" style="2" bestFit="1" customWidth="1"/>
    <col min="12042" max="12042" width="9.6640625" style="2" customWidth="1"/>
    <col min="12043" max="12043" width="11.88671875" style="2" bestFit="1" customWidth="1"/>
    <col min="12044" max="12044" width="12.33203125" style="2" bestFit="1" customWidth="1"/>
    <col min="12045" max="12045" width="14.44140625" style="2" customWidth="1"/>
    <col min="12046" max="12046" width="4.5546875" style="2" customWidth="1"/>
    <col min="12047" max="12047" width="12.33203125" style="2" bestFit="1" customWidth="1"/>
    <col min="12048" max="12290" width="11.44140625" style="2"/>
    <col min="12291" max="12291" width="18.88671875" style="2" customWidth="1"/>
    <col min="12292" max="12292" width="16.88671875" style="2" customWidth="1"/>
    <col min="12293" max="12293" width="16.109375" style="2" customWidth="1"/>
    <col min="12294" max="12294" width="19.109375" style="2" bestFit="1" customWidth="1"/>
    <col min="12295" max="12295" width="16.5546875" style="2" bestFit="1" customWidth="1"/>
    <col min="12296" max="12296" width="12.88671875" style="2" bestFit="1" customWidth="1"/>
    <col min="12297" max="12297" width="13.33203125" style="2" bestFit="1" customWidth="1"/>
    <col min="12298" max="12298" width="9.6640625" style="2" customWidth="1"/>
    <col min="12299" max="12299" width="11.88671875" style="2" bestFit="1" customWidth="1"/>
    <col min="12300" max="12300" width="12.33203125" style="2" bestFit="1" customWidth="1"/>
    <col min="12301" max="12301" width="14.44140625" style="2" customWidth="1"/>
    <col min="12302" max="12302" width="4.5546875" style="2" customWidth="1"/>
    <col min="12303" max="12303" width="12.33203125" style="2" bestFit="1" customWidth="1"/>
    <col min="12304" max="12546" width="11.44140625" style="2"/>
    <col min="12547" max="12547" width="18.88671875" style="2" customWidth="1"/>
    <col min="12548" max="12548" width="16.88671875" style="2" customWidth="1"/>
    <col min="12549" max="12549" width="16.109375" style="2" customWidth="1"/>
    <col min="12550" max="12550" width="19.109375" style="2" bestFit="1" customWidth="1"/>
    <col min="12551" max="12551" width="16.5546875" style="2" bestFit="1" customWidth="1"/>
    <col min="12552" max="12552" width="12.88671875" style="2" bestFit="1" customWidth="1"/>
    <col min="12553" max="12553" width="13.33203125" style="2" bestFit="1" customWidth="1"/>
    <col min="12554" max="12554" width="9.6640625" style="2" customWidth="1"/>
    <col min="12555" max="12555" width="11.88671875" style="2" bestFit="1" customWidth="1"/>
    <col min="12556" max="12556" width="12.33203125" style="2" bestFit="1" customWidth="1"/>
    <col min="12557" max="12557" width="14.44140625" style="2" customWidth="1"/>
    <col min="12558" max="12558" width="4.5546875" style="2" customWidth="1"/>
    <col min="12559" max="12559" width="12.33203125" style="2" bestFit="1" customWidth="1"/>
    <col min="12560" max="12802" width="11.44140625" style="2"/>
    <col min="12803" max="12803" width="18.88671875" style="2" customWidth="1"/>
    <col min="12804" max="12804" width="16.88671875" style="2" customWidth="1"/>
    <col min="12805" max="12805" width="16.109375" style="2" customWidth="1"/>
    <col min="12806" max="12806" width="19.109375" style="2" bestFit="1" customWidth="1"/>
    <col min="12807" max="12807" width="16.5546875" style="2" bestFit="1" customWidth="1"/>
    <col min="12808" max="12808" width="12.88671875" style="2" bestFit="1" customWidth="1"/>
    <col min="12809" max="12809" width="13.33203125" style="2" bestFit="1" customWidth="1"/>
    <col min="12810" max="12810" width="9.6640625" style="2" customWidth="1"/>
    <col min="12811" max="12811" width="11.88671875" style="2" bestFit="1" customWidth="1"/>
    <col min="12812" max="12812" width="12.33203125" style="2" bestFit="1" customWidth="1"/>
    <col min="12813" max="12813" width="14.44140625" style="2" customWidth="1"/>
    <col min="12814" max="12814" width="4.5546875" style="2" customWidth="1"/>
    <col min="12815" max="12815" width="12.33203125" style="2" bestFit="1" customWidth="1"/>
    <col min="12816" max="13058" width="11.44140625" style="2"/>
    <col min="13059" max="13059" width="18.88671875" style="2" customWidth="1"/>
    <col min="13060" max="13060" width="16.88671875" style="2" customWidth="1"/>
    <col min="13061" max="13061" width="16.109375" style="2" customWidth="1"/>
    <col min="13062" max="13062" width="19.109375" style="2" bestFit="1" customWidth="1"/>
    <col min="13063" max="13063" width="16.5546875" style="2" bestFit="1" customWidth="1"/>
    <col min="13064" max="13064" width="12.88671875" style="2" bestFit="1" customWidth="1"/>
    <col min="13065" max="13065" width="13.33203125" style="2" bestFit="1" customWidth="1"/>
    <col min="13066" max="13066" width="9.6640625" style="2" customWidth="1"/>
    <col min="13067" max="13067" width="11.88671875" style="2" bestFit="1" customWidth="1"/>
    <col min="13068" max="13068" width="12.33203125" style="2" bestFit="1" customWidth="1"/>
    <col min="13069" max="13069" width="14.44140625" style="2" customWidth="1"/>
    <col min="13070" max="13070" width="4.5546875" style="2" customWidth="1"/>
    <col min="13071" max="13071" width="12.33203125" style="2" bestFit="1" customWidth="1"/>
    <col min="13072" max="13314" width="11.44140625" style="2"/>
    <col min="13315" max="13315" width="18.88671875" style="2" customWidth="1"/>
    <col min="13316" max="13316" width="16.88671875" style="2" customWidth="1"/>
    <col min="13317" max="13317" width="16.109375" style="2" customWidth="1"/>
    <col min="13318" max="13318" width="19.109375" style="2" bestFit="1" customWidth="1"/>
    <col min="13319" max="13319" width="16.5546875" style="2" bestFit="1" customWidth="1"/>
    <col min="13320" max="13320" width="12.88671875" style="2" bestFit="1" customWidth="1"/>
    <col min="13321" max="13321" width="13.33203125" style="2" bestFit="1" customWidth="1"/>
    <col min="13322" max="13322" width="9.6640625" style="2" customWidth="1"/>
    <col min="13323" max="13323" width="11.88671875" style="2" bestFit="1" customWidth="1"/>
    <col min="13324" max="13324" width="12.33203125" style="2" bestFit="1" customWidth="1"/>
    <col min="13325" max="13325" width="14.44140625" style="2" customWidth="1"/>
    <col min="13326" max="13326" width="4.5546875" style="2" customWidth="1"/>
    <col min="13327" max="13327" width="12.33203125" style="2" bestFit="1" customWidth="1"/>
    <col min="13328" max="13570" width="11.44140625" style="2"/>
    <col min="13571" max="13571" width="18.88671875" style="2" customWidth="1"/>
    <col min="13572" max="13572" width="16.88671875" style="2" customWidth="1"/>
    <col min="13573" max="13573" width="16.109375" style="2" customWidth="1"/>
    <col min="13574" max="13574" width="19.109375" style="2" bestFit="1" customWidth="1"/>
    <col min="13575" max="13575" width="16.5546875" style="2" bestFit="1" customWidth="1"/>
    <col min="13576" max="13576" width="12.88671875" style="2" bestFit="1" customWidth="1"/>
    <col min="13577" max="13577" width="13.33203125" style="2" bestFit="1" customWidth="1"/>
    <col min="13578" max="13578" width="9.6640625" style="2" customWidth="1"/>
    <col min="13579" max="13579" width="11.88671875" style="2" bestFit="1" customWidth="1"/>
    <col min="13580" max="13580" width="12.33203125" style="2" bestFit="1" customWidth="1"/>
    <col min="13581" max="13581" width="14.44140625" style="2" customWidth="1"/>
    <col min="13582" max="13582" width="4.5546875" style="2" customWidth="1"/>
    <col min="13583" max="13583" width="12.33203125" style="2" bestFit="1" customWidth="1"/>
    <col min="13584" max="13826" width="11.44140625" style="2"/>
    <col min="13827" max="13827" width="18.88671875" style="2" customWidth="1"/>
    <col min="13828" max="13828" width="16.88671875" style="2" customWidth="1"/>
    <col min="13829" max="13829" width="16.109375" style="2" customWidth="1"/>
    <col min="13830" max="13830" width="19.109375" style="2" bestFit="1" customWidth="1"/>
    <col min="13831" max="13831" width="16.5546875" style="2" bestFit="1" customWidth="1"/>
    <col min="13832" max="13832" width="12.88671875" style="2" bestFit="1" customWidth="1"/>
    <col min="13833" max="13833" width="13.33203125" style="2" bestFit="1" customWidth="1"/>
    <col min="13834" max="13834" width="9.6640625" style="2" customWidth="1"/>
    <col min="13835" max="13835" width="11.88671875" style="2" bestFit="1" customWidth="1"/>
    <col min="13836" max="13836" width="12.33203125" style="2" bestFit="1" customWidth="1"/>
    <col min="13837" max="13837" width="14.44140625" style="2" customWidth="1"/>
    <col min="13838" max="13838" width="4.5546875" style="2" customWidth="1"/>
    <col min="13839" max="13839" width="12.33203125" style="2" bestFit="1" customWidth="1"/>
    <col min="13840" max="14082" width="11.44140625" style="2"/>
    <col min="14083" max="14083" width="18.88671875" style="2" customWidth="1"/>
    <col min="14084" max="14084" width="16.88671875" style="2" customWidth="1"/>
    <col min="14085" max="14085" width="16.109375" style="2" customWidth="1"/>
    <col min="14086" max="14086" width="19.109375" style="2" bestFit="1" customWidth="1"/>
    <col min="14087" max="14087" width="16.5546875" style="2" bestFit="1" customWidth="1"/>
    <col min="14088" max="14088" width="12.88671875" style="2" bestFit="1" customWidth="1"/>
    <col min="14089" max="14089" width="13.33203125" style="2" bestFit="1" customWidth="1"/>
    <col min="14090" max="14090" width="9.6640625" style="2" customWidth="1"/>
    <col min="14091" max="14091" width="11.88671875" style="2" bestFit="1" customWidth="1"/>
    <col min="14092" max="14092" width="12.33203125" style="2" bestFit="1" customWidth="1"/>
    <col min="14093" max="14093" width="14.44140625" style="2" customWidth="1"/>
    <col min="14094" max="14094" width="4.5546875" style="2" customWidth="1"/>
    <col min="14095" max="14095" width="12.33203125" style="2" bestFit="1" customWidth="1"/>
    <col min="14096" max="14338" width="11.44140625" style="2"/>
    <col min="14339" max="14339" width="18.88671875" style="2" customWidth="1"/>
    <col min="14340" max="14340" width="16.88671875" style="2" customWidth="1"/>
    <col min="14341" max="14341" width="16.109375" style="2" customWidth="1"/>
    <col min="14342" max="14342" width="19.109375" style="2" bestFit="1" customWidth="1"/>
    <col min="14343" max="14343" width="16.5546875" style="2" bestFit="1" customWidth="1"/>
    <col min="14344" max="14344" width="12.88671875" style="2" bestFit="1" customWidth="1"/>
    <col min="14345" max="14345" width="13.33203125" style="2" bestFit="1" customWidth="1"/>
    <col min="14346" max="14346" width="9.6640625" style="2" customWidth="1"/>
    <col min="14347" max="14347" width="11.88671875" style="2" bestFit="1" customWidth="1"/>
    <col min="14348" max="14348" width="12.33203125" style="2" bestFit="1" customWidth="1"/>
    <col min="14349" max="14349" width="14.44140625" style="2" customWidth="1"/>
    <col min="14350" max="14350" width="4.5546875" style="2" customWidth="1"/>
    <col min="14351" max="14351" width="12.33203125" style="2" bestFit="1" customWidth="1"/>
    <col min="14352" max="14594" width="11.44140625" style="2"/>
    <col min="14595" max="14595" width="18.88671875" style="2" customWidth="1"/>
    <col min="14596" max="14596" width="16.88671875" style="2" customWidth="1"/>
    <col min="14597" max="14597" width="16.109375" style="2" customWidth="1"/>
    <col min="14598" max="14598" width="19.109375" style="2" bestFit="1" customWidth="1"/>
    <col min="14599" max="14599" width="16.5546875" style="2" bestFit="1" customWidth="1"/>
    <col min="14600" max="14600" width="12.88671875" style="2" bestFit="1" customWidth="1"/>
    <col min="14601" max="14601" width="13.33203125" style="2" bestFit="1" customWidth="1"/>
    <col min="14602" max="14602" width="9.6640625" style="2" customWidth="1"/>
    <col min="14603" max="14603" width="11.88671875" style="2" bestFit="1" customWidth="1"/>
    <col min="14604" max="14604" width="12.33203125" style="2" bestFit="1" customWidth="1"/>
    <col min="14605" max="14605" width="14.44140625" style="2" customWidth="1"/>
    <col min="14606" max="14606" width="4.5546875" style="2" customWidth="1"/>
    <col min="14607" max="14607" width="12.33203125" style="2" bestFit="1" customWidth="1"/>
    <col min="14608" max="14850" width="11.44140625" style="2"/>
    <col min="14851" max="14851" width="18.88671875" style="2" customWidth="1"/>
    <col min="14852" max="14852" width="16.88671875" style="2" customWidth="1"/>
    <col min="14853" max="14853" width="16.109375" style="2" customWidth="1"/>
    <col min="14854" max="14854" width="19.109375" style="2" bestFit="1" customWidth="1"/>
    <col min="14855" max="14855" width="16.5546875" style="2" bestFit="1" customWidth="1"/>
    <col min="14856" max="14856" width="12.88671875" style="2" bestFit="1" customWidth="1"/>
    <col min="14857" max="14857" width="13.33203125" style="2" bestFit="1" customWidth="1"/>
    <col min="14858" max="14858" width="9.6640625" style="2" customWidth="1"/>
    <col min="14859" max="14859" width="11.88671875" style="2" bestFit="1" customWidth="1"/>
    <col min="14860" max="14860" width="12.33203125" style="2" bestFit="1" customWidth="1"/>
    <col min="14861" max="14861" width="14.44140625" style="2" customWidth="1"/>
    <col min="14862" max="14862" width="4.5546875" style="2" customWidth="1"/>
    <col min="14863" max="14863" width="12.33203125" style="2" bestFit="1" customWidth="1"/>
    <col min="14864" max="15106" width="11.44140625" style="2"/>
    <col min="15107" max="15107" width="18.88671875" style="2" customWidth="1"/>
    <col min="15108" max="15108" width="16.88671875" style="2" customWidth="1"/>
    <col min="15109" max="15109" width="16.109375" style="2" customWidth="1"/>
    <col min="15110" max="15110" width="19.109375" style="2" bestFit="1" customWidth="1"/>
    <col min="15111" max="15111" width="16.5546875" style="2" bestFit="1" customWidth="1"/>
    <col min="15112" max="15112" width="12.88671875" style="2" bestFit="1" customWidth="1"/>
    <col min="15113" max="15113" width="13.33203125" style="2" bestFit="1" customWidth="1"/>
    <col min="15114" max="15114" width="9.6640625" style="2" customWidth="1"/>
    <col min="15115" max="15115" width="11.88671875" style="2" bestFit="1" customWidth="1"/>
    <col min="15116" max="15116" width="12.33203125" style="2" bestFit="1" customWidth="1"/>
    <col min="15117" max="15117" width="14.44140625" style="2" customWidth="1"/>
    <col min="15118" max="15118" width="4.5546875" style="2" customWidth="1"/>
    <col min="15119" max="15119" width="12.33203125" style="2" bestFit="1" customWidth="1"/>
    <col min="15120" max="15362" width="11.44140625" style="2"/>
    <col min="15363" max="15363" width="18.88671875" style="2" customWidth="1"/>
    <col min="15364" max="15364" width="16.88671875" style="2" customWidth="1"/>
    <col min="15365" max="15365" width="16.109375" style="2" customWidth="1"/>
    <col min="15366" max="15366" width="19.109375" style="2" bestFit="1" customWidth="1"/>
    <col min="15367" max="15367" width="16.5546875" style="2" bestFit="1" customWidth="1"/>
    <col min="15368" max="15368" width="12.88671875" style="2" bestFit="1" customWidth="1"/>
    <col min="15369" max="15369" width="13.33203125" style="2" bestFit="1" customWidth="1"/>
    <col min="15370" max="15370" width="9.6640625" style="2" customWidth="1"/>
    <col min="15371" max="15371" width="11.88671875" style="2" bestFit="1" customWidth="1"/>
    <col min="15372" max="15372" width="12.33203125" style="2" bestFit="1" customWidth="1"/>
    <col min="15373" max="15373" width="14.44140625" style="2" customWidth="1"/>
    <col min="15374" max="15374" width="4.5546875" style="2" customWidth="1"/>
    <col min="15375" max="15375" width="12.33203125" style="2" bestFit="1" customWidth="1"/>
    <col min="15376" max="15618" width="11.44140625" style="2"/>
    <col min="15619" max="15619" width="18.88671875" style="2" customWidth="1"/>
    <col min="15620" max="15620" width="16.88671875" style="2" customWidth="1"/>
    <col min="15621" max="15621" width="16.109375" style="2" customWidth="1"/>
    <col min="15622" max="15622" width="19.109375" style="2" bestFit="1" customWidth="1"/>
    <col min="15623" max="15623" width="16.5546875" style="2" bestFit="1" customWidth="1"/>
    <col min="15624" max="15624" width="12.88671875" style="2" bestFit="1" customWidth="1"/>
    <col min="15625" max="15625" width="13.33203125" style="2" bestFit="1" customWidth="1"/>
    <col min="15626" max="15626" width="9.6640625" style="2" customWidth="1"/>
    <col min="15627" max="15627" width="11.88671875" style="2" bestFit="1" customWidth="1"/>
    <col min="15628" max="15628" width="12.33203125" style="2" bestFit="1" customWidth="1"/>
    <col min="15629" max="15629" width="14.44140625" style="2" customWidth="1"/>
    <col min="15630" max="15630" width="4.5546875" style="2" customWidth="1"/>
    <col min="15631" max="15631" width="12.33203125" style="2" bestFit="1" customWidth="1"/>
    <col min="15632" max="15874" width="11.44140625" style="2"/>
    <col min="15875" max="15875" width="18.88671875" style="2" customWidth="1"/>
    <col min="15876" max="15876" width="16.88671875" style="2" customWidth="1"/>
    <col min="15877" max="15877" width="16.109375" style="2" customWidth="1"/>
    <col min="15878" max="15878" width="19.109375" style="2" bestFit="1" customWidth="1"/>
    <col min="15879" max="15879" width="16.5546875" style="2" bestFit="1" customWidth="1"/>
    <col min="15880" max="15880" width="12.88671875" style="2" bestFit="1" customWidth="1"/>
    <col min="15881" max="15881" width="13.33203125" style="2" bestFit="1" customWidth="1"/>
    <col min="15882" max="15882" width="9.6640625" style="2" customWidth="1"/>
    <col min="15883" max="15883" width="11.88671875" style="2" bestFit="1" customWidth="1"/>
    <col min="15884" max="15884" width="12.33203125" style="2" bestFit="1" customWidth="1"/>
    <col min="15885" max="15885" width="14.44140625" style="2" customWidth="1"/>
    <col min="15886" max="15886" width="4.5546875" style="2" customWidth="1"/>
    <col min="15887" max="15887" width="12.33203125" style="2" bestFit="1" customWidth="1"/>
    <col min="15888" max="16130" width="11.44140625" style="2"/>
    <col min="16131" max="16131" width="18.88671875" style="2" customWidth="1"/>
    <col min="16132" max="16132" width="16.88671875" style="2" customWidth="1"/>
    <col min="16133" max="16133" width="16.109375" style="2" customWidth="1"/>
    <col min="16134" max="16134" width="19.109375" style="2" bestFit="1" customWidth="1"/>
    <col min="16135" max="16135" width="16.5546875" style="2" bestFit="1" customWidth="1"/>
    <col min="16136" max="16136" width="12.88671875" style="2" bestFit="1" customWidth="1"/>
    <col min="16137" max="16137" width="13.33203125" style="2" bestFit="1" customWidth="1"/>
    <col min="16138" max="16138" width="9.6640625" style="2" customWidth="1"/>
    <col min="16139" max="16139" width="11.88671875" style="2" bestFit="1" customWidth="1"/>
    <col min="16140" max="16140" width="12.33203125" style="2" bestFit="1" customWidth="1"/>
    <col min="16141" max="16141" width="14.44140625" style="2" customWidth="1"/>
    <col min="16142" max="16142" width="4.5546875" style="2" customWidth="1"/>
    <col min="16143" max="16143" width="12.33203125" style="2" bestFit="1" customWidth="1"/>
    <col min="16144" max="16384" width="11.44140625" style="2"/>
  </cols>
  <sheetData>
    <row r="5" spans="3:13" ht="13.8">
      <c r="C5" s="178" t="s">
        <v>93</v>
      </c>
      <c r="D5" s="178"/>
      <c r="E5" s="178"/>
      <c r="F5" s="178"/>
      <c r="G5" s="178"/>
      <c r="H5" s="99"/>
      <c r="I5" s="99"/>
      <c r="J5" s="99"/>
      <c r="K5" s="99"/>
      <c r="L5" s="99"/>
      <c r="M5" s="99"/>
    </row>
    <row r="6" spans="3:13" ht="13.8">
      <c r="C6" s="179" t="s">
        <v>91</v>
      </c>
      <c r="D6" s="179"/>
      <c r="E6" s="179"/>
      <c r="F6" s="179"/>
      <c r="G6" s="179"/>
      <c r="H6" s="100"/>
      <c r="I6" s="100"/>
      <c r="J6" s="100"/>
      <c r="K6" s="100"/>
      <c r="L6" s="100"/>
      <c r="M6" s="100"/>
    </row>
    <row r="7" spans="3:13" ht="14.4" thickBot="1"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3:13" s="7" customFormat="1" ht="10.199999999999999">
      <c r="C8" s="4"/>
      <c r="D8" s="5" t="s">
        <v>94</v>
      </c>
      <c r="E8" s="5" t="s">
        <v>94</v>
      </c>
      <c r="F8" s="5" t="s">
        <v>94</v>
      </c>
      <c r="G8" s="5"/>
      <c r="H8" s="101"/>
    </row>
    <row r="9" spans="3:13" s="7" customFormat="1" ht="11.25" customHeight="1">
      <c r="C9" s="9" t="s">
        <v>8</v>
      </c>
      <c r="D9" s="10" t="s">
        <v>95</v>
      </c>
      <c r="E9" s="10" t="s">
        <v>96</v>
      </c>
      <c r="F9" s="10" t="s">
        <v>15</v>
      </c>
      <c r="G9" s="10" t="s">
        <v>19</v>
      </c>
      <c r="H9" s="101"/>
    </row>
    <row r="10" spans="3:13" s="7" customFormat="1" ht="11.25" customHeight="1" thickBot="1">
      <c r="C10" s="12"/>
      <c r="D10" s="13"/>
      <c r="E10" s="13"/>
      <c r="F10" s="13"/>
      <c r="G10" s="13"/>
      <c r="H10" s="101"/>
    </row>
    <row r="11" spans="3:13" s="23" customFormat="1">
      <c r="C11" s="18" t="s">
        <v>22</v>
      </c>
      <c r="D11" s="19">
        <v>34852</v>
      </c>
      <c r="E11" s="19">
        <v>387871</v>
      </c>
      <c r="F11" s="19">
        <v>1867605</v>
      </c>
      <c r="G11" s="21">
        <f>SUM(D11:F11)</f>
        <v>2290328</v>
      </c>
      <c r="H11" s="97"/>
    </row>
    <row r="12" spans="3:13" s="23" customFormat="1">
      <c r="C12" s="24" t="s">
        <v>23</v>
      </c>
      <c r="D12" s="19">
        <v>153240</v>
      </c>
      <c r="E12" s="19">
        <v>-26249</v>
      </c>
      <c r="F12" s="19">
        <v>-126390</v>
      </c>
      <c r="G12" s="21">
        <f t="shared" ref="G12:G53" si="0">SUM(D12:F12)</f>
        <v>601</v>
      </c>
      <c r="H12" s="97"/>
    </row>
    <row r="13" spans="3:13" s="23" customFormat="1">
      <c r="C13" s="24" t="s">
        <v>24</v>
      </c>
      <c r="D13" s="19">
        <v>-429618</v>
      </c>
      <c r="E13" s="19">
        <v>-54231</v>
      </c>
      <c r="F13" s="19">
        <v>-261125</v>
      </c>
      <c r="G13" s="21">
        <f t="shared" si="0"/>
        <v>-744974</v>
      </c>
      <c r="H13" s="97"/>
    </row>
    <row r="14" spans="3:13" s="23" customFormat="1">
      <c r="C14" s="24" t="s">
        <v>25</v>
      </c>
      <c r="D14" s="19">
        <v>80302</v>
      </c>
      <c r="E14" s="19">
        <v>53263</v>
      </c>
      <c r="F14" s="19">
        <v>256463</v>
      </c>
      <c r="G14" s="21">
        <f t="shared" si="0"/>
        <v>390028</v>
      </c>
      <c r="H14" s="97"/>
    </row>
    <row r="15" spans="3:13" s="23" customFormat="1">
      <c r="C15" s="24" t="s">
        <v>26</v>
      </c>
      <c r="D15" s="19">
        <v>49594</v>
      </c>
      <c r="E15" s="19">
        <v>92855</v>
      </c>
      <c r="F15" s="19">
        <v>447096</v>
      </c>
      <c r="G15" s="21">
        <f t="shared" si="0"/>
        <v>589545</v>
      </c>
      <c r="H15" s="97"/>
    </row>
    <row r="16" spans="3:13" s="23" customFormat="1">
      <c r="C16" s="24" t="s">
        <v>27</v>
      </c>
      <c r="D16" s="19">
        <v>2082</v>
      </c>
      <c r="E16" s="19">
        <v>3295</v>
      </c>
      <c r="F16" s="19">
        <v>15867</v>
      </c>
      <c r="G16" s="21">
        <f t="shared" si="0"/>
        <v>21244</v>
      </c>
      <c r="H16" s="97"/>
    </row>
    <row r="17" spans="3:8" s="23" customFormat="1">
      <c r="C17" s="24" t="s">
        <v>28</v>
      </c>
      <c r="D17" s="19">
        <v>365396</v>
      </c>
      <c r="E17" s="19">
        <v>18614</v>
      </c>
      <c r="F17" s="19">
        <v>89629</v>
      </c>
      <c r="G17" s="21">
        <f t="shared" si="0"/>
        <v>473639</v>
      </c>
      <c r="H17" s="97"/>
    </row>
    <row r="18" spans="3:8" s="23" customFormat="1">
      <c r="C18" s="24" t="s">
        <v>29</v>
      </c>
      <c r="D18" s="19">
        <v>-56849</v>
      </c>
      <c r="E18" s="19">
        <v>-329519</v>
      </c>
      <c r="F18" s="19">
        <v>-1586638</v>
      </c>
      <c r="G18" s="21">
        <f t="shared" si="0"/>
        <v>-1973006</v>
      </c>
      <c r="H18" s="97"/>
    </row>
    <row r="19" spans="3:8" s="23" customFormat="1">
      <c r="C19" s="24" t="s">
        <v>30</v>
      </c>
      <c r="D19" s="19">
        <v>-412212</v>
      </c>
      <c r="E19" s="19">
        <v>-25875</v>
      </c>
      <c r="F19" s="19">
        <v>-124588</v>
      </c>
      <c r="G19" s="21">
        <f t="shared" si="0"/>
        <v>-562675</v>
      </c>
      <c r="H19" s="97"/>
    </row>
    <row r="20" spans="3:8" s="23" customFormat="1">
      <c r="C20" s="24" t="s">
        <v>31</v>
      </c>
      <c r="D20" s="19">
        <v>17517</v>
      </c>
      <c r="E20" s="19">
        <v>-208325</v>
      </c>
      <c r="F20" s="19">
        <v>-1003089</v>
      </c>
      <c r="G20" s="21">
        <f t="shared" si="0"/>
        <v>-1193897</v>
      </c>
      <c r="H20" s="97"/>
    </row>
    <row r="21" spans="3:8" s="23" customFormat="1">
      <c r="C21" s="24" t="s">
        <v>32</v>
      </c>
      <c r="D21" s="19">
        <v>72278</v>
      </c>
      <c r="E21" s="19">
        <v>300064</v>
      </c>
      <c r="F21" s="19">
        <v>1444812</v>
      </c>
      <c r="G21" s="21">
        <f t="shared" si="0"/>
        <v>1817154</v>
      </c>
      <c r="H21" s="97"/>
    </row>
    <row r="22" spans="3:8" s="23" customFormat="1">
      <c r="C22" s="24" t="s">
        <v>33</v>
      </c>
      <c r="D22" s="19">
        <v>146925</v>
      </c>
      <c r="E22" s="19">
        <v>-55604</v>
      </c>
      <c r="F22" s="19">
        <v>-267736</v>
      </c>
      <c r="G22" s="21">
        <f t="shared" si="0"/>
        <v>-176415</v>
      </c>
      <c r="H22" s="97"/>
    </row>
    <row r="23" spans="3:8" s="23" customFormat="1">
      <c r="C23" s="24" t="s">
        <v>34</v>
      </c>
      <c r="D23" s="19">
        <v>-15766</v>
      </c>
      <c r="E23" s="19">
        <v>144960</v>
      </c>
      <c r="F23" s="19">
        <v>697984</v>
      </c>
      <c r="G23" s="21">
        <f t="shared" si="0"/>
        <v>827178</v>
      </c>
      <c r="H23" s="97"/>
    </row>
    <row r="24" spans="3:8" s="23" customFormat="1">
      <c r="C24" s="24" t="s">
        <v>35</v>
      </c>
      <c r="D24" s="19">
        <v>-26851</v>
      </c>
      <c r="E24" s="19">
        <v>-143986</v>
      </c>
      <c r="F24" s="19">
        <v>-693294</v>
      </c>
      <c r="G24" s="21">
        <f t="shared" si="0"/>
        <v>-864131</v>
      </c>
      <c r="H24" s="97"/>
    </row>
    <row r="25" spans="3:8" s="23" customFormat="1">
      <c r="C25" s="24" t="s">
        <v>36</v>
      </c>
      <c r="D25" s="19">
        <v>-229019</v>
      </c>
      <c r="E25" s="19">
        <v>-33046</v>
      </c>
      <c r="F25" s="19">
        <v>-159118</v>
      </c>
      <c r="G25" s="21">
        <f t="shared" si="0"/>
        <v>-421183</v>
      </c>
      <c r="H25" s="97"/>
    </row>
    <row r="26" spans="3:8" s="23" customFormat="1">
      <c r="C26" s="24" t="s">
        <v>37</v>
      </c>
      <c r="D26" s="19">
        <v>65837</v>
      </c>
      <c r="E26" s="19">
        <v>14672</v>
      </c>
      <c r="F26" s="19">
        <v>70646</v>
      </c>
      <c r="G26" s="21">
        <f t="shared" si="0"/>
        <v>151155</v>
      </c>
      <c r="H26" s="97"/>
    </row>
    <row r="27" spans="3:8" s="23" customFormat="1">
      <c r="C27" s="24" t="s">
        <v>38</v>
      </c>
      <c r="D27" s="19">
        <v>94751</v>
      </c>
      <c r="E27" s="19">
        <v>-23172</v>
      </c>
      <c r="F27" s="19">
        <v>-111575</v>
      </c>
      <c r="G27" s="21">
        <f t="shared" si="0"/>
        <v>-39996</v>
      </c>
      <c r="H27" s="97"/>
    </row>
    <row r="28" spans="3:8" s="23" customFormat="1">
      <c r="C28" s="24" t="s">
        <v>39</v>
      </c>
      <c r="D28" s="19">
        <v>58319</v>
      </c>
      <c r="E28" s="19">
        <v>-352183</v>
      </c>
      <c r="F28" s="19">
        <v>-1695766</v>
      </c>
      <c r="G28" s="21">
        <f t="shared" si="0"/>
        <v>-1989630</v>
      </c>
      <c r="H28" s="97"/>
    </row>
    <row r="29" spans="3:8" s="23" customFormat="1">
      <c r="C29" s="24" t="s">
        <v>40</v>
      </c>
      <c r="D29" s="19">
        <v>27251</v>
      </c>
      <c r="E29" s="19">
        <v>-204138</v>
      </c>
      <c r="F29" s="19">
        <v>-982926</v>
      </c>
      <c r="G29" s="21">
        <f t="shared" si="0"/>
        <v>-1159813</v>
      </c>
      <c r="H29" s="97"/>
    </row>
    <row r="30" spans="3:8" s="23" customFormat="1">
      <c r="C30" s="24" t="s">
        <v>41</v>
      </c>
      <c r="D30" s="19">
        <v>4482</v>
      </c>
      <c r="E30" s="19">
        <v>38797</v>
      </c>
      <c r="F30" s="19">
        <v>186808</v>
      </c>
      <c r="G30" s="21">
        <f t="shared" si="0"/>
        <v>230087</v>
      </c>
      <c r="H30" s="97"/>
    </row>
    <row r="31" spans="3:8" s="23" customFormat="1">
      <c r="C31" s="24" t="s">
        <v>42</v>
      </c>
      <c r="D31" s="19">
        <v>411209</v>
      </c>
      <c r="E31" s="19">
        <v>8358</v>
      </c>
      <c r="F31" s="19">
        <v>40243</v>
      </c>
      <c r="G31" s="21">
        <f t="shared" si="0"/>
        <v>459810</v>
      </c>
      <c r="H31" s="97"/>
    </row>
    <row r="32" spans="3:8" s="23" customFormat="1">
      <c r="C32" s="24" t="s">
        <v>43</v>
      </c>
      <c r="D32" s="19">
        <v>326711</v>
      </c>
      <c r="E32" s="19">
        <v>8062</v>
      </c>
      <c r="F32" s="19">
        <v>38820</v>
      </c>
      <c r="G32" s="21">
        <f t="shared" si="0"/>
        <v>373593</v>
      </c>
      <c r="H32" s="97"/>
    </row>
    <row r="33" spans="3:8" s="23" customFormat="1">
      <c r="C33" s="24" t="s">
        <v>44</v>
      </c>
      <c r="D33" s="19">
        <v>38013</v>
      </c>
      <c r="E33" s="19">
        <v>-207171</v>
      </c>
      <c r="F33" s="19">
        <v>-997530</v>
      </c>
      <c r="G33" s="21">
        <f t="shared" si="0"/>
        <v>-1166688</v>
      </c>
      <c r="H33" s="97"/>
    </row>
    <row r="34" spans="3:8" s="23" customFormat="1">
      <c r="C34" s="24" t="s">
        <v>45</v>
      </c>
      <c r="D34" s="19">
        <v>-16911</v>
      </c>
      <c r="E34" s="19">
        <v>3435</v>
      </c>
      <c r="F34" s="19">
        <v>16538</v>
      </c>
      <c r="G34" s="21">
        <f t="shared" si="0"/>
        <v>3062</v>
      </c>
      <c r="H34" s="97"/>
    </row>
    <row r="35" spans="3:8" s="23" customFormat="1">
      <c r="C35" s="24" t="s">
        <v>46</v>
      </c>
      <c r="D35" s="19">
        <v>156741</v>
      </c>
      <c r="E35" s="19">
        <v>93842</v>
      </c>
      <c r="F35" s="19">
        <v>451850</v>
      </c>
      <c r="G35" s="21">
        <f t="shared" si="0"/>
        <v>702433</v>
      </c>
      <c r="H35" s="97"/>
    </row>
    <row r="36" spans="3:8" s="23" customFormat="1">
      <c r="C36" s="24" t="s">
        <v>47</v>
      </c>
      <c r="D36" s="19">
        <v>36795</v>
      </c>
      <c r="E36" s="19">
        <v>502723</v>
      </c>
      <c r="F36" s="19">
        <v>2420618</v>
      </c>
      <c r="G36" s="21">
        <f t="shared" si="0"/>
        <v>2960136</v>
      </c>
      <c r="H36" s="97"/>
    </row>
    <row r="37" spans="3:8" s="23" customFormat="1">
      <c r="C37" s="24" t="s">
        <v>48</v>
      </c>
      <c r="D37" s="19">
        <v>1207097</v>
      </c>
      <c r="E37" s="19">
        <v>-40328</v>
      </c>
      <c r="F37" s="19">
        <v>-194182</v>
      </c>
      <c r="G37" s="21">
        <f t="shared" si="0"/>
        <v>972587</v>
      </c>
      <c r="H37" s="97"/>
    </row>
    <row r="38" spans="3:8" s="23" customFormat="1">
      <c r="C38" s="24" t="s">
        <v>49</v>
      </c>
      <c r="D38" s="19">
        <v>41322</v>
      </c>
      <c r="E38" s="19">
        <v>135582</v>
      </c>
      <c r="F38" s="19">
        <v>652830</v>
      </c>
      <c r="G38" s="21">
        <f t="shared" si="0"/>
        <v>829734</v>
      </c>
      <c r="H38" s="97"/>
    </row>
    <row r="39" spans="3:8" s="23" customFormat="1">
      <c r="C39" s="24" t="s">
        <v>50</v>
      </c>
      <c r="D39" s="19">
        <v>-41834</v>
      </c>
      <c r="E39" s="19">
        <v>-102631</v>
      </c>
      <c r="F39" s="19">
        <v>-494168</v>
      </c>
      <c r="G39" s="21">
        <f t="shared" si="0"/>
        <v>-638633</v>
      </c>
      <c r="H39" s="97"/>
    </row>
    <row r="40" spans="3:8" s="23" customFormat="1">
      <c r="C40" s="24" t="s">
        <v>51</v>
      </c>
      <c r="D40" s="19">
        <v>68768</v>
      </c>
      <c r="E40" s="19">
        <v>-320847</v>
      </c>
      <c r="F40" s="19">
        <v>-1544885</v>
      </c>
      <c r="G40" s="21">
        <f t="shared" si="0"/>
        <v>-1796964</v>
      </c>
      <c r="H40" s="97"/>
    </row>
    <row r="41" spans="3:8" s="23" customFormat="1" ht="12.75" customHeight="1">
      <c r="C41" s="24" t="s">
        <v>52</v>
      </c>
      <c r="D41" s="19">
        <v>37391</v>
      </c>
      <c r="E41" s="19">
        <v>881420</v>
      </c>
      <c r="F41" s="19">
        <v>4244051</v>
      </c>
      <c r="G41" s="21">
        <f t="shared" si="0"/>
        <v>5162862</v>
      </c>
      <c r="H41" s="97"/>
    </row>
    <row r="42" spans="3:8" s="23" customFormat="1">
      <c r="C42" s="24" t="s">
        <v>53</v>
      </c>
      <c r="D42" s="19">
        <v>-1717808</v>
      </c>
      <c r="E42" s="19">
        <v>-35130</v>
      </c>
      <c r="F42" s="19">
        <v>-169150</v>
      </c>
      <c r="G42" s="21">
        <f t="shared" si="0"/>
        <v>-1922088</v>
      </c>
      <c r="H42" s="97"/>
    </row>
    <row r="43" spans="3:8" s="23" customFormat="1">
      <c r="C43" s="24" t="s">
        <v>54</v>
      </c>
      <c r="D43" s="19">
        <v>458272</v>
      </c>
      <c r="E43" s="19">
        <v>31826</v>
      </c>
      <c r="F43" s="19">
        <v>153241</v>
      </c>
      <c r="G43" s="21">
        <f t="shared" si="0"/>
        <v>643339</v>
      </c>
      <c r="H43" s="97"/>
    </row>
    <row r="44" spans="3:8" s="23" customFormat="1">
      <c r="C44" s="24" t="s">
        <v>55</v>
      </c>
      <c r="D44" s="19">
        <v>48778</v>
      </c>
      <c r="E44" s="19">
        <v>1020</v>
      </c>
      <c r="F44" s="19">
        <v>4912</v>
      </c>
      <c r="G44" s="21">
        <f t="shared" si="0"/>
        <v>54710</v>
      </c>
      <c r="H44" s="97"/>
    </row>
    <row r="45" spans="3:8" s="23" customFormat="1">
      <c r="C45" s="24" t="s">
        <v>56</v>
      </c>
      <c r="D45" s="19">
        <v>75423</v>
      </c>
      <c r="E45" s="19">
        <v>-105032</v>
      </c>
      <c r="F45" s="19">
        <v>-505728</v>
      </c>
      <c r="G45" s="21">
        <f t="shared" si="0"/>
        <v>-535337</v>
      </c>
      <c r="H45" s="97"/>
    </row>
    <row r="46" spans="3:8" s="23" customFormat="1">
      <c r="C46" s="24" t="s">
        <v>57</v>
      </c>
      <c r="D46" s="19">
        <v>3395</v>
      </c>
      <c r="E46" s="19">
        <v>-325561</v>
      </c>
      <c r="F46" s="19">
        <v>-1567581</v>
      </c>
      <c r="G46" s="21">
        <f t="shared" si="0"/>
        <v>-1889747</v>
      </c>
      <c r="H46" s="97"/>
    </row>
    <row r="47" spans="3:8" s="23" customFormat="1">
      <c r="C47" s="24" t="s">
        <v>58</v>
      </c>
      <c r="D47" s="19">
        <v>57017</v>
      </c>
      <c r="E47" s="19">
        <v>60137</v>
      </c>
      <c r="F47" s="19">
        <v>289558</v>
      </c>
      <c r="G47" s="21">
        <f t="shared" si="0"/>
        <v>406712</v>
      </c>
      <c r="H47" s="97"/>
    </row>
    <row r="48" spans="3:8" s="23" customFormat="1">
      <c r="C48" s="24" t="s">
        <v>59</v>
      </c>
      <c r="D48" s="19">
        <v>-5208009</v>
      </c>
      <c r="E48" s="19">
        <v>-32819</v>
      </c>
      <c r="F48" s="19">
        <v>-158023</v>
      </c>
      <c r="G48" s="21">
        <f t="shared" si="0"/>
        <v>-5398851</v>
      </c>
      <c r="H48" s="97"/>
    </row>
    <row r="49" spans="3:15" s="23" customFormat="1">
      <c r="C49" s="24" t="s">
        <v>60</v>
      </c>
      <c r="D49" s="19">
        <v>142994</v>
      </c>
      <c r="E49" s="19">
        <v>-266077</v>
      </c>
      <c r="F49" s="19">
        <v>-1281162</v>
      </c>
      <c r="G49" s="21">
        <f t="shared" si="0"/>
        <v>-1404245</v>
      </c>
      <c r="H49" s="97"/>
    </row>
    <row r="50" spans="3:15" s="23" customFormat="1">
      <c r="C50" s="24" t="s">
        <v>61</v>
      </c>
      <c r="D50" s="19">
        <v>446976</v>
      </c>
      <c r="E50" s="19">
        <v>-46682</v>
      </c>
      <c r="F50" s="19">
        <v>-224774</v>
      </c>
      <c r="G50" s="21">
        <f t="shared" si="0"/>
        <v>175520</v>
      </c>
      <c r="H50" s="97"/>
    </row>
    <row r="51" spans="3:15" s="26" customFormat="1">
      <c r="C51" s="25" t="s">
        <v>62</v>
      </c>
      <c r="D51" s="19">
        <v>3325907</v>
      </c>
      <c r="E51" s="19">
        <v>-50636</v>
      </c>
      <c r="F51" s="19">
        <v>-243814</v>
      </c>
      <c r="G51" s="21">
        <f t="shared" si="0"/>
        <v>3031457</v>
      </c>
      <c r="H51" s="102"/>
    </row>
    <row r="52" spans="3:15" s="23" customFormat="1">
      <c r="C52" s="24" t="s">
        <v>63</v>
      </c>
      <c r="D52" s="19">
        <v>60107</v>
      </c>
      <c r="E52" s="19">
        <v>14236</v>
      </c>
      <c r="F52" s="19">
        <v>68548</v>
      </c>
      <c r="G52" s="21">
        <f t="shared" si="0"/>
        <v>142891</v>
      </c>
      <c r="H52" s="97"/>
    </row>
    <row r="53" spans="3:15" s="23" customFormat="1">
      <c r="C53" s="24" t="s">
        <v>64</v>
      </c>
      <c r="D53" s="19">
        <v>39135</v>
      </c>
      <c r="E53" s="19">
        <v>194210</v>
      </c>
      <c r="F53" s="19">
        <v>935123</v>
      </c>
      <c r="G53" s="21">
        <f t="shared" si="0"/>
        <v>1168468</v>
      </c>
      <c r="H53" s="97"/>
    </row>
    <row r="54" spans="3:15" s="23" customFormat="1" ht="12.6" thickBot="1">
      <c r="C54" s="93" t="s">
        <v>65</v>
      </c>
      <c r="D54" s="94">
        <f>SUM(D11:D53)</f>
        <v>0</v>
      </c>
      <c r="E54" s="94">
        <f>SUM(E11:E53)</f>
        <v>0</v>
      </c>
      <c r="F54" s="94">
        <f>SUM(F11:F53)</f>
        <v>0</v>
      </c>
      <c r="G54" s="95">
        <f>SUM(G11:G53)</f>
        <v>0</v>
      </c>
      <c r="H54" s="97"/>
    </row>
    <row r="56" spans="3:15" s="3" customFormat="1" ht="12">
      <c r="K56" s="30"/>
    </row>
    <row r="57" spans="3:15" s="23" customFormat="1">
      <c r="C57" s="3"/>
      <c r="D57" s="3"/>
      <c r="E57" s="3"/>
      <c r="F57" s="3"/>
      <c r="G57" s="3"/>
      <c r="L57" s="3"/>
      <c r="M57" s="3"/>
      <c r="O57" s="97"/>
    </row>
    <row r="58" spans="3:15" s="23" customFormat="1">
      <c r="C58" s="3"/>
      <c r="D58" s="3"/>
      <c r="E58" s="3"/>
      <c r="F58" s="3"/>
      <c r="G58" s="3"/>
      <c r="L58" s="3"/>
      <c r="M58" s="3"/>
      <c r="O58" s="97"/>
    </row>
    <row r="59" spans="3:15" s="23" customFormat="1" ht="13.2">
      <c r="K59" s="42"/>
      <c r="O59" s="97"/>
    </row>
    <row r="60" spans="3:15" s="23" customFormat="1">
      <c r="K60" s="43"/>
      <c r="O60" s="97"/>
    </row>
    <row r="61" spans="3:15" s="23" customFormat="1">
      <c r="K61" s="43"/>
      <c r="O61" s="97"/>
    </row>
    <row r="62" spans="3:15" s="23" customFormat="1">
      <c r="O62" s="97"/>
    </row>
    <row r="63" spans="3:15" s="23" customFormat="1">
      <c r="O63" s="97"/>
    </row>
    <row r="64" spans="3:15" s="23" customFormat="1">
      <c r="O64" s="97"/>
    </row>
    <row r="65" spans="3:15" s="23" customFormat="1"/>
    <row r="66" spans="3:15" s="23" customFormat="1"/>
    <row r="67" spans="3:15" s="23" customFormat="1">
      <c r="O67" s="97"/>
    </row>
    <row r="68" spans="3:15" s="23" customFormat="1">
      <c r="O68" s="97"/>
    </row>
    <row r="69" spans="3:15" s="23" customFormat="1">
      <c r="O69" s="97"/>
    </row>
    <row r="70" spans="3:15" s="23" customFormat="1">
      <c r="O70" s="97"/>
    </row>
    <row r="71" spans="3:15" s="23" customFormat="1">
      <c r="O71" s="97"/>
    </row>
    <row r="72" spans="3:15" s="23" customFormat="1" ht="12.75" customHeight="1">
      <c r="C72" s="181"/>
      <c r="D72" s="181"/>
      <c r="E72" s="181"/>
      <c r="F72" s="181"/>
      <c r="G72" s="181"/>
      <c r="H72" s="34"/>
      <c r="I72" s="34"/>
      <c r="J72" s="34"/>
      <c r="O72" s="97"/>
    </row>
    <row r="73" spans="3:15" s="23" customFormat="1" ht="12.75" customHeight="1">
      <c r="C73" s="182"/>
      <c r="D73" s="182"/>
      <c r="E73" s="182"/>
      <c r="F73" s="182"/>
      <c r="G73" s="182"/>
      <c r="H73" s="103"/>
      <c r="I73" s="103"/>
      <c r="J73" s="103"/>
      <c r="K73" s="34"/>
      <c r="L73" s="34"/>
      <c r="M73" s="34"/>
      <c r="O73" s="97"/>
    </row>
    <row r="74" spans="3:15" s="23" customFormat="1" ht="12.75" customHeight="1">
      <c r="E74" s="182"/>
      <c r="F74" s="182"/>
      <c r="G74" s="182"/>
      <c r="H74" s="182"/>
      <c r="I74" s="182"/>
      <c r="O74" s="97"/>
    </row>
    <row r="75" spans="3:15" s="23" customFormat="1" ht="12">
      <c r="E75" s="32"/>
      <c r="F75" s="36"/>
      <c r="G75" s="32"/>
      <c r="H75" s="36"/>
      <c r="O75" s="97"/>
    </row>
    <row r="76" spans="3:15" s="23" customFormat="1">
      <c r="O76" s="97"/>
    </row>
    <row r="77" spans="3:15" s="23" customFormat="1" ht="12">
      <c r="C77" s="37"/>
      <c r="E77" s="30"/>
      <c r="F77" s="32"/>
      <c r="G77" s="30"/>
      <c r="H77" s="32"/>
      <c r="I77" s="30"/>
      <c r="O77" s="97"/>
    </row>
    <row r="78" spans="3:15" s="23" customFormat="1" ht="12">
      <c r="D78" s="37"/>
      <c r="E78" s="30"/>
      <c r="F78" s="35"/>
      <c r="G78" s="30"/>
      <c r="H78" s="35"/>
      <c r="I78" s="30"/>
      <c r="O78" s="97"/>
    </row>
    <row r="79" spans="3:15" s="23" customFormat="1" ht="12">
      <c r="C79" s="35"/>
      <c r="E79" s="30"/>
      <c r="F79" s="32"/>
      <c r="G79" s="30"/>
      <c r="H79" s="32"/>
      <c r="I79" s="30"/>
      <c r="O79" s="97"/>
    </row>
    <row r="80" spans="3:15" s="23" customFormat="1" ht="12">
      <c r="D80" s="35"/>
      <c r="E80" s="30"/>
      <c r="F80" s="32"/>
      <c r="G80" s="30"/>
      <c r="H80" s="32"/>
      <c r="I80" s="30"/>
      <c r="O80" s="97"/>
    </row>
    <row r="81" spans="3:15" s="23" customFormat="1" ht="12">
      <c r="C81" s="35"/>
      <c r="E81" s="30"/>
      <c r="F81" s="32"/>
      <c r="G81" s="30"/>
      <c r="H81" s="104"/>
      <c r="I81" s="31"/>
      <c r="O81" s="97"/>
    </row>
    <row r="82" spans="3:15" s="23" customFormat="1" ht="12">
      <c r="D82" s="37"/>
      <c r="E82" s="30"/>
      <c r="F82" s="35"/>
      <c r="G82" s="30"/>
      <c r="H82" s="35"/>
      <c r="I82" s="30"/>
      <c r="O82" s="97"/>
    </row>
    <row r="83" spans="3:15" s="23" customFormat="1" ht="12">
      <c r="C83" s="35"/>
      <c r="E83" s="30"/>
      <c r="F83" s="32"/>
      <c r="G83" s="30"/>
      <c r="O83" s="97"/>
    </row>
    <row r="84" spans="3:15" s="23" customFormat="1" ht="12">
      <c r="D84" s="37"/>
      <c r="E84" s="30"/>
      <c r="F84" s="35"/>
      <c r="G84" s="30"/>
      <c r="O84" s="97"/>
    </row>
    <row r="85" spans="3:15" s="23" customFormat="1" ht="12">
      <c r="E85" s="30"/>
      <c r="F85" s="32"/>
      <c r="G85" s="30"/>
      <c r="I85" s="3"/>
      <c r="O85" s="97"/>
    </row>
    <row r="86" spans="3:15" s="23" customFormat="1" ht="12">
      <c r="D86" s="37"/>
      <c r="E86" s="30"/>
      <c r="F86" s="35"/>
      <c r="G86" s="30"/>
      <c r="I86" s="30"/>
      <c r="O86" s="97"/>
    </row>
    <row r="87" spans="3:15" s="23" customFormat="1" ht="12">
      <c r="E87" s="30"/>
      <c r="F87" s="32"/>
      <c r="G87" s="30"/>
      <c r="O87" s="97"/>
    </row>
    <row r="88" spans="3:15" s="23" customFormat="1" ht="12">
      <c r="D88" s="37"/>
      <c r="E88" s="30"/>
      <c r="F88" s="35"/>
      <c r="G88" s="30"/>
      <c r="O88" s="97"/>
    </row>
    <row r="89" spans="3:15" s="23" customFormat="1">
      <c r="O89" s="97"/>
    </row>
    <row r="90" spans="3:15" s="23" customFormat="1">
      <c r="O90" s="97"/>
    </row>
    <row r="91" spans="3:15" s="23" customFormat="1">
      <c r="O91" s="97"/>
    </row>
    <row r="92" spans="3:15" s="23" customFormat="1">
      <c r="O92" s="97"/>
    </row>
    <row r="93" spans="3:15" s="23" customFormat="1">
      <c r="I93" s="2"/>
      <c r="O93" s="97"/>
    </row>
    <row r="94" spans="3:15" s="23" customFormat="1">
      <c r="I94" s="2"/>
      <c r="O94" s="97"/>
    </row>
    <row r="95" spans="3:15" s="23" customFormat="1">
      <c r="I95" s="2"/>
      <c r="O95" s="97"/>
    </row>
    <row r="110" spans="8:11" ht="13.2">
      <c r="H110" s="23"/>
      <c r="I110" s="23"/>
      <c r="J110" s="23"/>
      <c r="K110" s="42"/>
    </row>
    <row r="111" spans="8:11">
      <c r="H111" s="23"/>
      <c r="I111" s="23"/>
      <c r="J111" s="23"/>
      <c r="K111" s="43"/>
    </row>
    <row r="112" spans="8:11">
      <c r="H112" s="23"/>
      <c r="I112" s="23"/>
      <c r="J112" s="23"/>
      <c r="K112" s="43"/>
    </row>
  </sheetData>
  <mergeCells count="5">
    <mergeCell ref="C5:G5"/>
    <mergeCell ref="C6:G6"/>
    <mergeCell ref="C72:G72"/>
    <mergeCell ref="C73:G73"/>
    <mergeCell ref="E74:I74"/>
  </mergeCells>
  <printOptions horizontalCentered="1"/>
  <pageMargins left="0.39370078740157483" right="0.39370078740157483" top="0.39370078740157483" bottom="0.39370078740157483" header="0.39370078740157483" footer="0.39370078740157483"/>
  <pageSetup scale="80" orientation="landscape" r:id="rId1"/>
  <headerFooter alignWithMargins="0"/>
  <rowBreaks count="1" manualBreakCount="1"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5:O112"/>
  <sheetViews>
    <sheetView zoomScaleNormal="100" workbookViewId="0">
      <pane ySplit="10" topLeftCell="A47" activePane="bottomLeft" state="frozen"/>
      <selection pane="bottomLeft" activeCell="F19" sqref="F19"/>
    </sheetView>
  </sheetViews>
  <sheetFormatPr baseColWidth="10" defaultRowHeight="11.4"/>
  <cols>
    <col min="1" max="2" width="11.44140625" style="2"/>
    <col min="3" max="3" width="18.88671875" style="2" customWidth="1"/>
    <col min="4" max="4" width="16.88671875" style="2" customWidth="1"/>
    <col min="5" max="5" width="16.109375" style="2" customWidth="1"/>
    <col min="6" max="6" width="19.109375" style="2" bestFit="1" customWidth="1"/>
    <col min="7" max="7" width="16.5546875" style="2" bestFit="1" customWidth="1"/>
    <col min="8" max="8" width="12.88671875" style="2" bestFit="1" customWidth="1"/>
    <col min="9" max="9" width="13.33203125" style="2" bestFit="1" customWidth="1"/>
    <col min="10" max="10" width="9.6640625" style="2" customWidth="1"/>
    <col min="11" max="11" width="11.88671875" style="2" bestFit="1" customWidth="1"/>
    <col min="12" max="12" width="12.33203125" style="2" bestFit="1" customWidth="1"/>
    <col min="13" max="13" width="14.44140625" style="2" customWidth="1"/>
    <col min="14" max="14" width="4.5546875" style="2" customWidth="1"/>
    <col min="15" max="15" width="12.33203125" style="105" bestFit="1" customWidth="1"/>
    <col min="16" max="258" width="11.44140625" style="2"/>
    <col min="259" max="259" width="18.88671875" style="2" customWidth="1"/>
    <col min="260" max="260" width="16.88671875" style="2" customWidth="1"/>
    <col min="261" max="261" width="16.109375" style="2" customWidth="1"/>
    <col min="262" max="262" width="19.109375" style="2" bestFit="1" customWidth="1"/>
    <col min="263" max="263" width="16.5546875" style="2" bestFit="1" customWidth="1"/>
    <col min="264" max="264" width="12.88671875" style="2" bestFit="1" customWidth="1"/>
    <col min="265" max="265" width="13.33203125" style="2" bestFit="1" customWidth="1"/>
    <col min="266" max="266" width="9.6640625" style="2" customWidth="1"/>
    <col min="267" max="267" width="11.88671875" style="2" bestFit="1" customWidth="1"/>
    <col min="268" max="268" width="12.33203125" style="2" bestFit="1" customWidth="1"/>
    <col min="269" max="269" width="14.44140625" style="2" customWidth="1"/>
    <col min="270" max="270" width="4.5546875" style="2" customWidth="1"/>
    <col min="271" max="271" width="12.33203125" style="2" bestFit="1" customWidth="1"/>
    <col min="272" max="514" width="11.44140625" style="2"/>
    <col min="515" max="515" width="18.88671875" style="2" customWidth="1"/>
    <col min="516" max="516" width="16.88671875" style="2" customWidth="1"/>
    <col min="517" max="517" width="16.109375" style="2" customWidth="1"/>
    <col min="518" max="518" width="19.109375" style="2" bestFit="1" customWidth="1"/>
    <col min="519" max="519" width="16.5546875" style="2" bestFit="1" customWidth="1"/>
    <col min="520" max="520" width="12.88671875" style="2" bestFit="1" customWidth="1"/>
    <col min="521" max="521" width="13.33203125" style="2" bestFit="1" customWidth="1"/>
    <col min="522" max="522" width="9.6640625" style="2" customWidth="1"/>
    <col min="523" max="523" width="11.88671875" style="2" bestFit="1" customWidth="1"/>
    <col min="524" max="524" width="12.33203125" style="2" bestFit="1" customWidth="1"/>
    <col min="525" max="525" width="14.44140625" style="2" customWidth="1"/>
    <col min="526" max="526" width="4.5546875" style="2" customWidth="1"/>
    <col min="527" max="527" width="12.33203125" style="2" bestFit="1" customWidth="1"/>
    <col min="528" max="770" width="11.44140625" style="2"/>
    <col min="771" max="771" width="18.88671875" style="2" customWidth="1"/>
    <col min="772" max="772" width="16.88671875" style="2" customWidth="1"/>
    <col min="773" max="773" width="16.109375" style="2" customWidth="1"/>
    <col min="774" max="774" width="19.109375" style="2" bestFit="1" customWidth="1"/>
    <col min="775" max="775" width="16.5546875" style="2" bestFit="1" customWidth="1"/>
    <col min="776" max="776" width="12.88671875" style="2" bestFit="1" customWidth="1"/>
    <col min="777" max="777" width="13.33203125" style="2" bestFit="1" customWidth="1"/>
    <col min="778" max="778" width="9.6640625" style="2" customWidth="1"/>
    <col min="779" max="779" width="11.88671875" style="2" bestFit="1" customWidth="1"/>
    <col min="780" max="780" width="12.33203125" style="2" bestFit="1" customWidth="1"/>
    <col min="781" max="781" width="14.44140625" style="2" customWidth="1"/>
    <col min="782" max="782" width="4.5546875" style="2" customWidth="1"/>
    <col min="783" max="783" width="12.33203125" style="2" bestFit="1" customWidth="1"/>
    <col min="784" max="1026" width="11.44140625" style="2"/>
    <col min="1027" max="1027" width="18.88671875" style="2" customWidth="1"/>
    <col min="1028" max="1028" width="16.88671875" style="2" customWidth="1"/>
    <col min="1029" max="1029" width="16.109375" style="2" customWidth="1"/>
    <col min="1030" max="1030" width="19.109375" style="2" bestFit="1" customWidth="1"/>
    <col min="1031" max="1031" width="16.5546875" style="2" bestFit="1" customWidth="1"/>
    <col min="1032" max="1032" width="12.88671875" style="2" bestFit="1" customWidth="1"/>
    <col min="1033" max="1033" width="13.33203125" style="2" bestFit="1" customWidth="1"/>
    <col min="1034" max="1034" width="9.6640625" style="2" customWidth="1"/>
    <col min="1035" max="1035" width="11.88671875" style="2" bestFit="1" customWidth="1"/>
    <col min="1036" max="1036" width="12.33203125" style="2" bestFit="1" customWidth="1"/>
    <col min="1037" max="1037" width="14.44140625" style="2" customWidth="1"/>
    <col min="1038" max="1038" width="4.5546875" style="2" customWidth="1"/>
    <col min="1039" max="1039" width="12.33203125" style="2" bestFit="1" customWidth="1"/>
    <col min="1040" max="1282" width="11.44140625" style="2"/>
    <col min="1283" max="1283" width="18.88671875" style="2" customWidth="1"/>
    <col min="1284" max="1284" width="16.88671875" style="2" customWidth="1"/>
    <col min="1285" max="1285" width="16.109375" style="2" customWidth="1"/>
    <col min="1286" max="1286" width="19.109375" style="2" bestFit="1" customWidth="1"/>
    <col min="1287" max="1287" width="16.5546875" style="2" bestFit="1" customWidth="1"/>
    <col min="1288" max="1288" width="12.88671875" style="2" bestFit="1" customWidth="1"/>
    <col min="1289" max="1289" width="13.33203125" style="2" bestFit="1" customWidth="1"/>
    <col min="1290" max="1290" width="9.6640625" style="2" customWidth="1"/>
    <col min="1291" max="1291" width="11.88671875" style="2" bestFit="1" customWidth="1"/>
    <col min="1292" max="1292" width="12.33203125" style="2" bestFit="1" customWidth="1"/>
    <col min="1293" max="1293" width="14.44140625" style="2" customWidth="1"/>
    <col min="1294" max="1294" width="4.5546875" style="2" customWidth="1"/>
    <col min="1295" max="1295" width="12.33203125" style="2" bestFit="1" customWidth="1"/>
    <col min="1296" max="1538" width="11.44140625" style="2"/>
    <col min="1539" max="1539" width="18.88671875" style="2" customWidth="1"/>
    <col min="1540" max="1540" width="16.88671875" style="2" customWidth="1"/>
    <col min="1541" max="1541" width="16.109375" style="2" customWidth="1"/>
    <col min="1542" max="1542" width="19.109375" style="2" bestFit="1" customWidth="1"/>
    <col min="1543" max="1543" width="16.5546875" style="2" bestFit="1" customWidth="1"/>
    <col min="1544" max="1544" width="12.88671875" style="2" bestFit="1" customWidth="1"/>
    <col min="1545" max="1545" width="13.33203125" style="2" bestFit="1" customWidth="1"/>
    <col min="1546" max="1546" width="9.6640625" style="2" customWidth="1"/>
    <col min="1547" max="1547" width="11.88671875" style="2" bestFit="1" customWidth="1"/>
    <col min="1548" max="1548" width="12.33203125" style="2" bestFit="1" customWidth="1"/>
    <col min="1549" max="1549" width="14.44140625" style="2" customWidth="1"/>
    <col min="1550" max="1550" width="4.5546875" style="2" customWidth="1"/>
    <col min="1551" max="1551" width="12.33203125" style="2" bestFit="1" customWidth="1"/>
    <col min="1552" max="1794" width="11.44140625" style="2"/>
    <col min="1795" max="1795" width="18.88671875" style="2" customWidth="1"/>
    <col min="1796" max="1796" width="16.88671875" style="2" customWidth="1"/>
    <col min="1797" max="1797" width="16.109375" style="2" customWidth="1"/>
    <col min="1798" max="1798" width="19.109375" style="2" bestFit="1" customWidth="1"/>
    <col min="1799" max="1799" width="16.5546875" style="2" bestFit="1" customWidth="1"/>
    <col min="1800" max="1800" width="12.88671875" style="2" bestFit="1" customWidth="1"/>
    <col min="1801" max="1801" width="13.33203125" style="2" bestFit="1" customWidth="1"/>
    <col min="1802" max="1802" width="9.6640625" style="2" customWidth="1"/>
    <col min="1803" max="1803" width="11.88671875" style="2" bestFit="1" customWidth="1"/>
    <col min="1804" max="1804" width="12.33203125" style="2" bestFit="1" customWidth="1"/>
    <col min="1805" max="1805" width="14.44140625" style="2" customWidth="1"/>
    <col min="1806" max="1806" width="4.5546875" style="2" customWidth="1"/>
    <col min="1807" max="1807" width="12.33203125" style="2" bestFit="1" customWidth="1"/>
    <col min="1808" max="2050" width="11.44140625" style="2"/>
    <col min="2051" max="2051" width="18.88671875" style="2" customWidth="1"/>
    <col min="2052" max="2052" width="16.88671875" style="2" customWidth="1"/>
    <col min="2053" max="2053" width="16.109375" style="2" customWidth="1"/>
    <col min="2054" max="2054" width="19.109375" style="2" bestFit="1" customWidth="1"/>
    <col min="2055" max="2055" width="16.5546875" style="2" bestFit="1" customWidth="1"/>
    <col min="2056" max="2056" width="12.88671875" style="2" bestFit="1" customWidth="1"/>
    <col min="2057" max="2057" width="13.33203125" style="2" bestFit="1" customWidth="1"/>
    <col min="2058" max="2058" width="9.6640625" style="2" customWidth="1"/>
    <col min="2059" max="2059" width="11.88671875" style="2" bestFit="1" customWidth="1"/>
    <col min="2060" max="2060" width="12.33203125" style="2" bestFit="1" customWidth="1"/>
    <col min="2061" max="2061" width="14.44140625" style="2" customWidth="1"/>
    <col min="2062" max="2062" width="4.5546875" style="2" customWidth="1"/>
    <col min="2063" max="2063" width="12.33203125" style="2" bestFit="1" customWidth="1"/>
    <col min="2064" max="2306" width="11.44140625" style="2"/>
    <col min="2307" max="2307" width="18.88671875" style="2" customWidth="1"/>
    <col min="2308" max="2308" width="16.88671875" style="2" customWidth="1"/>
    <col min="2309" max="2309" width="16.109375" style="2" customWidth="1"/>
    <col min="2310" max="2310" width="19.109375" style="2" bestFit="1" customWidth="1"/>
    <col min="2311" max="2311" width="16.5546875" style="2" bestFit="1" customWidth="1"/>
    <col min="2312" max="2312" width="12.88671875" style="2" bestFit="1" customWidth="1"/>
    <col min="2313" max="2313" width="13.33203125" style="2" bestFit="1" customWidth="1"/>
    <col min="2314" max="2314" width="9.6640625" style="2" customWidth="1"/>
    <col min="2315" max="2315" width="11.88671875" style="2" bestFit="1" customWidth="1"/>
    <col min="2316" max="2316" width="12.33203125" style="2" bestFit="1" customWidth="1"/>
    <col min="2317" max="2317" width="14.44140625" style="2" customWidth="1"/>
    <col min="2318" max="2318" width="4.5546875" style="2" customWidth="1"/>
    <col min="2319" max="2319" width="12.33203125" style="2" bestFit="1" customWidth="1"/>
    <col min="2320" max="2562" width="11.44140625" style="2"/>
    <col min="2563" max="2563" width="18.88671875" style="2" customWidth="1"/>
    <col min="2564" max="2564" width="16.88671875" style="2" customWidth="1"/>
    <col min="2565" max="2565" width="16.109375" style="2" customWidth="1"/>
    <col min="2566" max="2566" width="19.109375" style="2" bestFit="1" customWidth="1"/>
    <col min="2567" max="2567" width="16.5546875" style="2" bestFit="1" customWidth="1"/>
    <col min="2568" max="2568" width="12.88671875" style="2" bestFit="1" customWidth="1"/>
    <col min="2569" max="2569" width="13.33203125" style="2" bestFit="1" customWidth="1"/>
    <col min="2570" max="2570" width="9.6640625" style="2" customWidth="1"/>
    <col min="2571" max="2571" width="11.88671875" style="2" bestFit="1" customWidth="1"/>
    <col min="2572" max="2572" width="12.33203125" style="2" bestFit="1" customWidth="1"/>
    <col min="2573" max="2573" width="14.44140625" style="2" customWidth="1"/>
    <col min="2574" max="2574" width="4.5546875" style="2" customWidth="1"/>
    <col min="2575" max="2575" width="12.33203125" style="2" bestFit="1" customWidth="1"/>
    <col min="2576" max="2818" width="11.44140625" style="2"/>
    <col min="2819" max="2819" width="18.88671875" style="2" customWidth="1"/>
    <col min="2820" max="2820" width="16.88671875" style="2" customWidth="1"/>
    <col min="2821" max="2821" width="16.109375" style="2" customWidth="1"/>
    <col min="2822" max="2822" width="19.109375" style="2" bestFit="1" customWidth="1"/>
    <col min="2823" max="2823" width="16.5546875" style="2" bestFit="1" customWidth="1"/>
    <col min="2824" max="2824" width="12.88671875" style="2" bestFit="1" customWidth="1"/>
    <col min="2825" max="2825" width="13.33203125" style="2" bestFit="1" customWidth="1"/>
    <col min="2826" max="2826" width="9.6640625" style="2" customWidth="1"/>
    <col min="2827" max="2827" width="11.88671875" style="2" bestFit="1" customWidth="1"/>
    <col min="2828" max="2828" width="12.33203125" style="2" bestFit="1" customWidth="1"/>
    <col min="2829" max="2829" width="14.44140625" style="2" customWidth="1"/>
    <col min="2830" max="2830" width="4.5546875" style="2" customWidth="1"/>
    <col min="2831" max="2831" width="12.33203125" style="2" bestFit="1" customWidth="1"/>
    <col min="2832" max="3074" width="11.44140625" style="2"/>
    <col min="3075" max="3075" width="18.88671875" style="2" customWidth="1"/>
    <col min="3076" max="3076" width="16.88671875" style="2" customWidth="1"/>
    <col min="3077" max="3077" width="16.109375" style="2" customWidth="1"/>
    <col min="3078" max="3078" width="19.109375" style="2" bestFit="1" customWidth="1"/>
    <col min="3079" max="3079" width="16.5546875" style="2" bestFit="1" customWidth="1"/>
    <col min="3080" max="3080" width="12.88671875" style="2" bestFit="1" customWidth="1"/>
    <col min="3081" max="3081" width="13.33203125" style="2" bestFit="1" customWidth="1"/>
    <col min="3082" max="3082" width="9.6640625" style="2" customWidth="1"/>
    <col min="3083" max="3083" width="11.88671875" style="2" bestFit="1" customWidth="1"/>
    <col min="3084" max="3084" width="12.33203125" style="2" bestFit="1" customWidth="1"/>
    <col min="3085" max="3085" width="14.44140625" style="2" customWidth="1"/>
    <col min="3086" max="3086" width="4.5546875" style="2" customWidth="1"/>
    <col min="3087" max="3087" width="12.33203125" style="2" bestFit="1" customWidth="1"/>
    <col min="3088" max="3330" width="11.44140625" style="2"/>
    <col min="3331" max="3331" width="18.88671875" style="2" customWidth="1"/>
    <col min="3332" max="3332" width="16.88671875" style="2" customWidth="1"/>
    <col min="3333" max="3333" width="16.109375" style="2" customWidth="1"/>
    <col min="3334" max="3334" width="19.109375" style="2" bestFit="1" customWidth="1"/>
    <col min="3335" max="3335" width="16.5546875" style="2" bestFit="1" customWidth="1"/>
    <col min="3336" max="3336" width="12.88671875" style="2" bestFit="1" customWidth="1"/>
    <col min="3337" max="3337" width="13.33203125" style="2" bestFit="1" customWidth="1"/>
    <col min="3338" max="3338" width="9.6640625" style="2" customWidth="1"/>
    <col min="3339" max="3339" width="11.88671875" style="2" bestFit="1" customWidth="1"/>
    <col min="3340" max="3340" width="12.33203125" style="2" bestFit="1" customWidth="1"/>
    <col min="3341" max="3341" width="14.44140625" style="2" customWidth="1"/>
    <col min="3342" max="3342" width="4.5546875" style="2" customWidth="1"/>
    <col min="3343" max="3343" width="12.33203125" style="2" bestFit="1" customWidth="1"/>
    <col min="3344" max="3586" width="11.44140625" style="2"/>
    <col min="3587" max="3587" width="18.88671875" style="2" customWidth="1"/>
    <col min="3588" max="3588" width="16.88671875" style="2" customWidth="1"/>
    <col min="3589" max="3589" width="16.109375" style="2" customWidth="1"/>
    <col min="3590" max="3590" width="19.109375" style="2" bestFit="1" customWidth="1"/>
    <col min="3591" max="3591" width="16.5546875" style="2" bestFit="1" customWidth="1"/>
    <col min="3592" max="3592" width="12.88671875" style="2" bestFit="1" customWidth="1"/>
    <col min="3593" max="3593" width="13.33203125" style="2" bestFit="1" customWidth="1"/>
    <col min="3594" max="3594" width="9.6640625" style="2" customWidth="1"/>
    <col min="3595" max="3595" width="11.88671875" style="2" bestFit="1" customWidth="1"/>
    <col min="3596" max="3596" width="12.33203125" style="2" bestFit="1" customWidth="1"/>
    <col min="3597" max="3597" width="14.44140625" style="2" customWidth="1"/>
    <col min="3598" max="3598" width="4.5546875" style="2" customWidth="1"/>
    <col min="3599" max="3599" width="12.33203125" style="2" bestFit="1" customWidth="1"/>
    <col min="3600" max="3842" width="11.44140625" style="2"/>
    <col min="3843" max="3843" width="18.88671875" style="2" customWidth="1"/>
    <col min="3844" max="3844" width="16.88671875" style="2" customWidth="1"/>
    <col min="3845" max="3845" width="16.109375" style="2" customWidth="1"/>
    <col min="3846" max="3846" width="19.109375" style="2" bestFit="1" customWidth="1"/>
    <col min="3847" max="3847" width="16.5546875" style="2" bestFit="1" customWidth="1"/>
    <col min="3848" max="3848" width="12.88671875" style="2" bestFit="1" customWidth="1"/>
    <col min="3849" max="3849" width="13.33203125" style="2" bestFit="1" customWidth="1"/>
    <col min="3850" max="3850" width="9.6640625" style="2" customWidth="1"/>
    <col min="3851" max="3851" width="11.88671875" style="2" bestFit="1" customWidth="1"/>
    <col min="3852" max="3852" width="12.33203125" style="2" bestFit="1" customWidth="1"/>
    <col min="3853" max="3853" width="14.44140625" style="2" customWidth="1"/>
    <col min="3854" max="3854" width="4.5546875" style="2" customWidth="1"/>
    <col min="3855" max="3855" width="12.33203125" style="2" bestFit="1" customWidth="1"/>
    <col min="3856" max="4098" width="11.44140625" style="2"/>
    <col min="4099" max="4099" width="18.88671875" style="2" customWidth="1"/>
    <col min="4100" max="4100" width="16.88671875" style="2" customWidth="1"/>
    <col min="4101" max="4101" width="16.109375" style="2" customWidth="1"/>
    <col min="4102" max="4102" width="19.109375" style="2" bestFit="1" customWidth="1"/>
    <col min="4103" max="4103" width="16.5546875" style="2" bestFit="1" customWidth="1"/>
    <col min="4104" max="4104" width="12.88671875" style="2" bestFit="1" customWidth="1"/>
    <col min="4105" max="4105" width="13.33203125" style="2" bestFit="1" customWidth="1"/>
    <col min="4106" max="4106" width="9.6640625" style="2" customWidth="1"/>
    <col min="4107" max="4107" width="11.88671875" style="2" bestFit="1" customWidth="1"/>
    <col min="4108" max="4108" width="12.33203125" style="2" bestFit="1" customWidth="1"/>
    <col min="4109" max="4109" width="14.44140625" style="2" customWidth="1"/>
    <col min="4110" max="4110" width="4.5546875" style="2" customWidth="1"/>
    <col min="4111" max="4111" width="12.33203125" style="2" bestFit="1" customWidth="1"/>
    <col min="4112" max="4354" width="11.44140625" style="2"/>
    <col min="4355" max="4355" width="18.88671875" style="2" customWidth="1"/>
    <col min="4356" max="4356" width="16.88671875" style="2" customWidth="1"/>
    <col min="4357" max="4357" width="16.109375" style="2" customWidth="1"/>
    <col min="4358" max="4358" width="19.109375" style="2" bestFit="1" customWidth="1"/>
    <col min="4359" max="4359" width="16.5546875" style="2" bestFit="1" customWidth="1"/>
    <col min="4360" max="4360" width="12.88671875" style="2" bestFit="1" customWidth="1"/>
    <col min="4361" max="4361" width="13.33203125" style="2" bestFit="1" customWidth="1"/>
    <col min="4362" max="4362" width="9.6640625" style="2" customWidth="1"/>
    <col min="4363" max="4363" width="11.88671875" style="2" bestFit="1" customWidth="1"/>
    <col min="4364" max="4364" width="12.33203125" style="2" bestFit="1" customWidth="1"/>
    <col min="4365" max="4365" width="14.44140625" style="2" customWidth="1"/>
    <col min="4366" max="4366" width="4.5546875" style="2" customWidth="1"/>
    <col min="4367" max="4367" width="12.33203125" style="2" bestFit="1" customWidth="1"/>
    <col min="4368" max="4610" width="11.44140625" style="2"/>
    <col min="4611" max="4611" width="18.88671875" style="2" customWidth="1"/>
    <col min="4612" max="4612" width="16.88671875" style="2" customWidth="1"/>
    <col min="4613" max="4613" width="16.109375" style="2" customWidth="1"/>
    <col min="4614" max="4614" width="19.109375" style="2" bestFit="1" customWidth="1"/>
    <col min="4615" max="4615" width="16.5546875" style="2" bestFit="1" customWidth="1"/>
    <col min="4616" max="4616" width="12.88671875" style="2" bestFit="1" customWidth="1"/>
    <col min="4617" max="4617" width="13.33203125" style="2" bestFit="1" customWidth="1"/>
    <col min="4618" max="4618" width="9.6640625" style="2" customWidth="1"/>
    <col min="4619" max="4619" width="11.88671875" style="2" bestFit="1" customWidth="1"/>
    <col min="4620" max="4620" width="12.33203125" style="2" bestFit="1" customWidth="1"/>
    <col min="4621" max="4621" width="14.44140625" style="2" customWidth="1"/>
    <col min="4622" max="4622" width="4.5546875" style="2" customWidth="1"/>
    <col min="4623" max="4623" width="12.33203125" style="2" bestFit="1" customWidth="1"/>
    <col min="4624" max="4866" width="11.44140625" style="2"/>
    <col min="4867" max="4867" width="18.88671875" style="2" customWidth="1"/>
    <col min="4868" max="4868" width="16.88671875" style="2" customWidth="1"/>
    <col min="4869" max="4869" width="16.109375" style="2" customWidth="1"/>
    <col min="4870" max="4870" width="19.109375" style="2" bestFit="1" customWidth="1"/>
    <col min="4871" max="4871" width="16.5546875" style="2" bestFit="1" customWidth="1"/>
    <col min="4872" max="4872" width="12.88671875" style="2" bestFit="1" customWidth="1"/>
    <col min="4873" max="4873" width="13.33203125" style="2" bestFit="1" customWidth="1"/>
    <col min="4874" max="4874" width="9.6640625" style="2" customWidth="1"/>
    <col min="4875" max="4875" width="11.88671875" style="2" bestFit="1" customWidth="1"/>
    <col min="4876" max="4876" width="12.33203125" style="2" bestFit="1" customWidth="1"/>
    <col min="4877" max="4877" width="14.44140625" style="2" customWidth="1"/>
    <col min="4878" max="4878" width="4.5546875" style="2" customWidth="1"/>
    <col min="4879" max="4879" width="12.33203125" style="2" bestFit="1" customWidth="1"/>
    <col min="4880" max="5122" width="11.44140625" style="2"/>
    <col min="5123" max="5123" width="18.88671875" style="2" customWidth="1"/>
    <col min="5124" max="5124" width="16.88671875" style="2" customWidth="1"/>
    <col min="5125" max="5125" width="16.109375" style="2" customWidth="1"/>
    <col min="5126" max="5126" width="19.109375" style="2" bestFit="1" customWidth="1"/>
    <col min="5127" max="5127" width="16.5546875" style="2" bestFit="1" customWidth="1"/>
    <col min="5128" max="5128" width="12.88671875" style="2" bestFit="1" customWidth="1"/>
    <col min="5129" max="5129" width="13.33203125" style="2" bestFit="1" customWidth="1"/>
    <col min="5130" max="5130" width="9.6640625" style="2" customWidth="1"/>
    <col min="5131" max="5131" width="11.88671875" style="2" bestFit="1" customWidth="1"/>
    <col min="5132" max="5132" width="12.33203125" style="2" bestFit="1" customWidth="1"/>
    <col min="5133" max="5133" width="14.44140625" style="2" customWidth="1"/>
    <col min="5134" max="5134" width="4.5546875" style="2" customWidth="1"/>
    <col min="5135" max="5135" width="12.33203125" style="2" bestFit="1" customWidth="1"/>
    <col min="5136" max="5378" width="11.44140625" style="2"/>
    <col min="5379" max="5379" width="18.88671875" style="2" customWidth="1"/>
    <col min="5380" max="5380" width="16.88671875" style="2" customWidth="1"/>
    <col min="5381" max="5381" width="16.109375" style="2" customWidth="1"/>
    <col min="5382" max="5382" width="19.109375" style="2" bestFit="1" customWidth="1"/>
    <col min="5383" max="5383" width="16.5546875" style="2" bestFit="1" customWidth="1"/>
    <col min="5384" max="5384" width="12.88671875" style="2" bestFit="1" customWidth="1"/>
    <col min="5385" max="5385" width="13.33203125" style="2" bestFit="1" customWidth="1"/>
    <col min="5386" max="5386" width="9.6640625" style="2" customWidth="1"/>
    <col min="5387" max="5387" width="11.88671875" style="2" bestFit="1" customWidth="1"/>
    <col min="5388" max="5388" width="12.33203125" style="2" bestFit="1" customWidth="1"/>
    <col min="5389" max="5389" width="14.44140625" style="2" customWidth="1"/>
    <col min="5390" max="5390" width="4.5546875" style="2" customWidth="1"/>
    <col min="5391" max="5391" width="12.33203125" style="2" bestFit="1" customWidth="1"/>
    <col min="5392" max="5634" width="11.44140625" style="2"/>
    <col min="5635" max="5635" width="18.88671875" style="2" customWidth="1"/>
    <col min="5636" max="5636" width="16.88671875" style="2" customWidth="1"/>
    <col min="5637" max="5637" width="16.109375" style="2" customWidth="1"/>
    <col min="5638" max="5638" width="19.109375" style="2" bestFit="1" customWidth="1"/>
    <col min="5639" max="5639" width="16.5546875" style="2" bestFit="1" customWidth="1"/>
    <col min="5640" max="5640" width="12.88671875" style="2" bestFit="1" customWidth="1"/>
    <col min="5641" max="5641" width="13.33203125" style="2" bestFit="1" customWidth="1"/>
    <col min="5642" max="5642" width="9.6640625" style="2" customWidth="1"/>
    <col min="5643" max="5643" width="11.88671875" style="2" bestFit="1" customWidth="1"/>
    <col min="5644" max="5644" width="12.33203125" style="2" bestFit="1" customWidth="1"/>
    <col min="5645" max="5645" width="14.44140625" style="2" customWidth="1"/>
    <col min="5646" max="5646" width="4.5546875" style="2" customWidth="1"/>
    <col min="5647" max="5647" width="12.33203125" style="2" bestFit="1" customWidth="1"/>
    <col min="5648" max="5890" width="11.44140625" style="2"/>
    <col min="5891" max="5891" width="18.88671875" style="2" customWidth="1"/>
    <col min="5892" max="5892" width="16.88671875" style="2" customWidth="1"/>
    <col min="5893" max="5893" width="16.109375" style="2" customWidth="1"/>
    <col min="5894" max="5894" width="19.109375" style="2" bestFit="1" customWidth="1"/>
    <col min="5895" max="5895" width="16.5546875" style="2" bestFit="1" customWidth="1"/>
    <col min="5896" max="5896" width="12.88671875" style="2" bestFit="1" customWidth="1"/>
    <col min="5897" max="5897" width="13.33203125" style="2" bestFit="1" customWidth="1"/>
    <col min="5898" max="5898" width="9.6640625" style="2" customWidth="1"/>
    <col min="5899" max="5899" width="11.88671875" style="2" bestFit="1" customWidth="1"/>
    <col min="5900" max="5900" width="12.33203125" style="2" bestFit="1" customWidth="1"/>
    <col min="5901" max="5901" width="14.44140625" style="2" customWidth="1"/>
    <col min="5902" max="5902" width="4.5546875" style="2" customWidth="1"/>
    <col min="5903" max="5903" width="12.33203125" style="2" bestFit="1" customWidth="1"/>
    <col min="5904" max="6146" width="11.44140625" style="2"/>
    <col min="6147" max="6147" width="18.88671875" style="2" customWidth="1"/>
    <col min="6148" max="6148" width="16.88671875" style="2" customWidth="1"/>
    <col min="6149" max="6149" width="16.109375" style="2" customWidth="1"/>
    <col min="6150" max="6150" width="19.109375" style="2" bestFit="1" customWidth="1"/>
    <col min="6151" max="6151" width="16.5546875" style="2" bestFit="1" customWidth="1"/>
    <col min="6152" max="6152" width="12.88671875" style="2" bestFit="1" customWidth="1"/>
    <col min="6153" max="6153" width="13.33203125" style="2" bestFit="1" customWidth="1"/>
    <col min="6154" max="6154" width="9.6640625" style="2" customWidth="1"/>
    <col min="6155" max="6155" width="11.88671875" style="2" bestFit="1" customWidth="1"/>
    <col min="6156" max="6156" width="12.33203125" style="2" bestFit="1" customWidth="1"/>
    <col min="6157" max="6157" width="14.44140625" style="2" customWidth="1"/>
    <col min="6158" max="6158" width="4.5546875" style="2" customWidth="1"/>
    <col min="6159" max="6159" width="12.33203125" style="2" bestFit="1" customWidth="1"/>
    <col min="6160" max="6402" width="11.44140625" style="2"/>
    <col min="6403" max="6403" width="18.88671875" style="2" customWidth="1"/>
    <col min="6404" max="6404" width="16.88671875" style="2" customWidth="1"/>
    <col min="6405" max="6405" width="16.109375" style="2" customWidth="1"/>
    <col min="6406" max="6406" width="19.109375" style="2" bestFit="1" customWidth="1"/>
    <col min="6407" max="6407" width="16.5546875" style="2" bestFit="1" customWidth="1"/>
    <col min="6408" max="6408" width="12.88671875" style="2" bestFit="1" customWidth="1"/>
    <col min="6409" max="6409" width="13.33203125" style="2" bestFit="1" customWidth="1"/>
    <col min="6410" max="6410" width="9.6640625" style="2" customWidth="1"/>
    <col min="6411" max="6411" width="11.88671875" style="2" bestFit="1" customWidth="1"/>
    <col min="6412" max="6412" width="12.33203125" style="2" bestFit="1" customWidth="1"/>
    <col min="6413" max="6413" width="14.44140625" style="2" customWidth="1"/>
    <col min="6414" max="6414" width="4.5546875" style="2" customWidth="1"/>
    <col min="6415" max="6415" width="12.33203125" style="2" bestFit="1" customWidth="1"/>
    <col min="6416" max="6658" width="11.44140625" style="2"/>
    <col min="6659" max="6659" width="18.88671875" style="2" customWidth="1"/>
    <col min="6660" max="6660" width="16.88671875" style="2" customWidth="1"/>
    <col min="6661" max="6661" width="16.109375" style="2" customWidth="1"/>
    <col min="6662" max="6662" width="19.109375" style="2" bestFit="1" customWidth="1"/>
    <col min="6663" max="6663" width="16.5546875" style="2" bestFit="1" customWidth="1"/>
    <col min="6664" max="6664" width="12.88671875" style="2" bestFit="1" customWidth="1"/>
    <col min="6665" max="6665" width="13.33203125" style="2" bestFit="1" customWidth="1"/>
    <col min="6666" max="6666" width="9.6640625" style="2" customWidth="1"/>
    <col min="6667" max="6667" width="11.88671875" style="2" bestFit="1" customWidth="1"/>
    <col min="6668" max="6668" width="12.33203125" style="2" bestFit="1" customWidth="1"/>
    <col min="6669" max="6669" width="14.44140625" style="2" customWidth="1"/>
    <col min="6670" max="6670" width="4.5546875" style="2" customWidth="1"/>
    <col min="6671" max="6671" width="12.33203125" style="2" bestFit="1" customWidth="1"/>
    <col min="6672" max="6914" width="11.44140625" style="2"/>
    <col min="6915" max="6915" width="18.88671875" style="2" customWidth="1"/>
    <col min="6916" max="6916" width="16.88671875" style="2" customWidth="1"/>
    <col min="6917" max="6917" width="16.109375" style="2" customWidth="1"/>
    <col min="6918" max="6918" width="19.109375" style="2" bestFit="1" customWidth="1"/>
    <col min="6919" max="6919" width="16.5546875" style="2" bestFit="1" customWidth="1"/>
    <col min="6920" max="6920" width="12.88671875" style="2" bestFit="1" customWidth="1"/>
    <col min="6921" max="6921" width="13.33203125" style="2" bestFit="1" customWidth="1"/>
    <col min="6922" max="6922" width="9.6640625" style="2" customWidth="1"/>
    <col min="6923" max="6923" width="11.88671875" style="2" bestFit="1" customWidth="1"/>
    <col min="6924" max="6924" width="12.33203125" style="2" bestFit="1" customWidth="1"/>
    <col min="6925" max="6925" width="14.44140625" style="2" customWidth="1"/>
    <col min="6926" max="6926" width="4.5546875" style="2" customWidth="1"/>
    <col min="6927" max="6927" width="12.33203125" style="2" bestFit="1" customWidth="1"/>
    <col min="6928" max="7170" width="11.44140625" style="2"/>
    <col min="7171" max="7171" width="18.88671875" style="2" customWidth="1"/>
    <col min="7172" max="7172" width="16.88671875" style="2" customWidth="1"/>
    <col min="7173" max="7173" width="16.109375" style="2" customWidth="1"/>
    <col min="7174" max="7174" width="19.109375" style="2" bestFit="1" customWidth="1"/>
    <col min="7175" max="7175" width="16.5546875" style="2" bestFit="1" customWidth="1"/>
    <col min="7176" max="7176" width="12.88671875" style="2" bestFit="1" customWidth="1"/>
    <col min="7177" max="7177" width="13.33203125" style="2" bestFit="1" customWidth="1"/>
    <col min="7178" max="7178" width="9.6640625" style="2" customWidth="1"/>
    <col min="7179" max="7179" width="11.88671875" style="2" bestFit="1" customWidth="1"/>
    <col min="7180" max="7180" width="12.33203125" style="2" bestFit="1" customWidth="1"/>
    <col min="7181" max="7181" width="14.44140625" style="2" customWidth="1"/>
    <col min="7182" max="7182" width="4.5546875" style="2" customWidth="1"/>
    <col min="7183" max="7183" width="12.33203125" style="2" bestFit="1" customWidth="1"/>
    <col min="7184" max="7426" width="11.44140625" style="2"/>
    <col min="7427" max="7427" width="18.88671875" style="2" customWidth="1"/>
    <col min="7428" max="7428" width="16.88671875" style="2" customWidth="1"/>
    <col min="7429" max="7429" width="16.109375" style="2" customWidth="1"/>
    <col min="7430" max="7430" width="19.109375" style="2" bestFit="1" customWidth="1"/>
    <col min="7431" max="7431" width="16.5546875" style="2" bestFit="1" customWidth="1"/>
    <col min="7432" max="7432" width="12.88671875" style="2" bestFit="1" customWidth="1"/>
    <col min="7433" max="7433" width="13.33203125" style="2" bestFit="1" customWidth="1"/>
    <col min="7434" max="7434" width="9.6640625" style="2" customWidth="1"/>
    <col min="7435" max="7435" width="11.88671875" style="2" bestFit="1" customWidth="1"/>
    <col min="7436" max="7436" width="12.33203125" style="2" bestFit="1" customWidth="1"/>
    <col min="7437" max="7437" width="14.44140625" style="2" customWidth="1"/>
    <col min="7438" max="7438" width="4.5546875" style="2" customWidth="1"/>
    <col min="7439" max="7439" width="12.33203125" style="2" bestFit="1" customWidth="1"/>
    <col min="7440" max="7682" width="11.44140625" style="2"/>
    <col min="7683" max="7683" width="18.88671875" style="2" customWidth="1"/>
    <col min="7684" max="7684" width="16.88671875" style="2" customWidth="1"/>
    <col min="7685" max="7685" width="16.109375" style="2" customWidth="1"/>
    <col min="7686" max="7686" width="19.109375" style="2" bestFit="1" customWidth="1"/>
    <col min="7687" max="7687" width="16.5546875" style="2" bestFit="1" customWidth="1"/>
    <col min="7688" max="7688" width="12.88671875" style="2" bestFit="1" customWidth="1"/>
    <col min="7689" max="7689" width="13.33203125" style="2" bestFit="1" customWidth="1"/>
    <col min="7690" max="7690" width="9.6640625" style="2" customWidth="1"/>
    <col min="7691" max="7691" width="11.88671875" style="2" bestFit="1" customWidth="1"/>
    <col min="7692" max="7692" width="12.33203125" style="2" bestFit="1" customWidth="1"/>
    <col min="7693" max="7693" width="14.44140625" style="2" customWidth="1"/>
    <col min="7694" max="7694" width="4.5546875" style="2" customWidth="1"/>
    <col min="7695" max="7695" width="12.33203125" style="2" bestFit="1" customWidth="1"/>
    <col min="7696" max="7938" width="11.44140625" style="2"/>
    <col min="7939" max="7939" width="18.88671875" style="2" customWidth="1"/>
    <col min="7940" max="7940" width="16.88671875" style="2" customWidth="1"/>
    <col min="7941" max="7941" width="16.109375" style="2" customWidth="1"/>
    <col min="7942" max="7942" width="19.109375" style="2" bestFit="1" customWidth="1"/>
    <col min="7943" max="7943" width="16.5546875" style="2" bestFit="1" customWidth="1"/>
    <col min="7944" max="7944" width="12.88671875" style="2" bestFit="1" customWidth="1"/>
    <col min="7945" max="7945" width="13.33203125" style="2" bestFit="1" customWidth="1"/>
    <col min="7946" max="7946" width="9.6640625" style="2" customWidth="1"/>
    <col min="7947" max="7947" width="11.88671875" style="2" bestFit="1" customWidth="1"/>
    <col min="7948" max="7948" width="12.33203125" style="2" bestFit="1" customWidth="1"/>
    <col min="7949" max="7949" width="14.44140625" style="2" customWidth="1"/>
    <col min="7950" max="7950" width="4.5546875" style="2" customWidth="1"/>
    <col min="7951" max="7951" width="12.33203125" style="2" bestFit="1" customWidth="1"/>
    <col min="7952" max="8194" width="11.44140625" style="2"/>
    <col min="8195" max="8195" width="18.88671875" style="2" customWidth="1"/>
    <col min="8196" max="8196" width="16.88671875" style="2" customWidth="1"/>
    <col min="8197" max="8197" width="16.109375" style="2" customWidth="1"/>
    <col min="8198" max="8198" width="19.109375" style="2" bestFit="1" customWidth="1"/>
    <col min="8199" max="8199" width="16.5546875" style="2" bestFit="1" customWidth="1"/>
    <col min="8200" max="8200" width="12.88671875" style="2" bestFit="1" customWidth="1"/>
    <col min="8201" max="8201" width="13.33203125" style="2" bestFit="1" customWidth="1"/>
    <col min="8202" max="8202" width="9.6640625" style="2" customWidth="1"/>
    <col min="8203" max="8203" width="11.88671875" style="2" bestFit="1" customWidth="1"/>
    <col min="8204" max="8204" width="12.33203125" style="2" bestFit="1" customWidth="1"/>
    <col min="8205" max="8205" width="14.44140625" style="2" customWidth="1"/>
    <col min="8206" max="8206" width="4.5546875" style="2" customWidth="1"/>
    <col min="8207" max="8207" width="12.33203125" style="2" bestFit="1" customWidth="1"/>
    <col min="8208" max="8450" width="11.44140625" style="2"/>
    <col min="8451" max="8451" width="18.88671875" style="2" customWidth="1"/>
    <col min="8452" max="8452" width="16.88671875" style="2" customWidth="1"/>
    <col min="8453" max="8453" width="16.109375" style="2" customWidth="1"/>
    <col min="8454" max="8454" width="19.109375" style="2" bestFit="1" customWidth="1"/>
    <col min="8455" max="8455" width="16.5546875" style="2" bestFit="1" customWidth="1"/>
    <col min="8456" max="8456" width="12.88671875" style="2" bestFit="1" customWidth="1"/>
    <col min="8457" max="8457" width="13.33203125" style="2" bestFit="1" customWidth="1"/>
    <col min="8458" max="8458" width="9.6640625" style="2" customWidth="1"/>
    <col min="8459" max="8459" width="11.88671875" style="2" bestFit="1" customWidth="1"/>
    <col min="8460" max="8460" width="12.33203125" style="2" bestFit="1" customWidth="1"/>
    <col min="8461" max="8461" width="14.44140625" style="2" customWidth="1"/>
    <col min="8462" max="8462" width="4.5546875" style="2" customWidth="1"/>
    <col min="8463" max="8463" width="12.33203125" style="2" bestFit="1" customWidth="1"/>
    <col min="8464" max="8706" width="11.44140625" style="2"/>
    <col min="8707" max="8707" width="18.88671875" style="2" customWidth="1"/>
    <col min="8708" max="8708" width="16.88671875" style="2" customWidth="1"/>
    <col min="8709" max="8709" width="16.109375" style="2" customWidth="1"/>
    <col min="8710" max="8710" width="19.109375" style="2" bestFit="1" customWidth="1"/>
    <col min="8711" max="8711" width="16.5546875" style="2" bestFit="1" customWidth="1"/>
    <col min="8712" max="8712" width="12.88671875" style="2" bestFit="1" customWidth="1"/>
    <col min="8713" max="8713" width="13.33203125" style="2" bestFit="1" customWidth="1"/>
    <col min="8714" max="8714" width="9.6640625" style="2" customWidth="1"/>
    <col min="8715" max="8715" width="11.88671875" style="2" bestFit="1" customWidth="1"/>
    <col min="8716" max="8716" width="12.33203125" style="2" bestFit="1" customWidth="1"/>
    <col min="8717" max="8717" width="14.44140625" style="2" customWidth="1"/>
    <col min="8718" max="8718" width="4.5546875" style="2" customWidth="1"/>
    <col min="8719" max="8719" width="12.33203125" style="2" bestFit="1" customWidth="1"/>
    <col min="8720" max="8962" width="11.44140625" style="2"/>
    <col min="8963" max="8963" width="18.88671875" style="2" customWidth="1"/>
    <col min="8964" max="8964" width="16.88671875" style="2" customWidth="1"/>
    <col min="8965" max="8965" width="16.109375" style="2" customWidth="1"/>
    <col min="8966" max="8966" width="19.109375" style="2" bestFit="1" customWidth="1"/>
    <col min="8967" max="8967" width="16.5546875" style="2" bestFit="1" customWidth="1"/>
    <col min="8968" max="8968" width="12.88671875" style="2" bestFit="1" customWidth="1"/>
    <col min="8969" max="8969" width="13.33203125" style="2" bestFit="1" customWidth="1"/>
    <col min="8970" max="8970" width="9.6640625" style="2" customWidth="1"/>
    <col min="8971" max="8971" width="11.88671875" style="2" bestFit="1" customWidth="1"/>
    <col min="8972" max="8972" width="12.33203125" style="2" bestFit="1" customWidth="1"/>
    <col min="8973" max="8973" width="14.44140625" style="2" customWidth="1"/>
    <col min="8974" max="8974" width="4.5546875" style="2" customWidth="1"/>
    <col min="8975" max="8975" width="12.33203125" style="2" bestFit="1" customWidth="1"/>
    <col min="8976" max="9218" width="11.44140625" style="2"/>
    <col min="9219" max="9219" width="18.88671875" style="2" customWidth="1"/>
    <col min="9220" max="9220" width="16.88671875" style="2" customWidth="1"/>
    <col min="9221" max="9221" width="16.109375" style="2" customWidth="1"/>
    <col min="9222" max="9222" width="19.109375" style="2" bestFit="1" customWidth="1"/>
    <col min="9223" max="9223" width="16.5546875" style="2" bestFit="1" customWidth="1"/>
    <col min="9224" max="9224" width="12.88671875" style="2" bestFit="1" customWidth="1"/>
    <col min="9225" max="9225" width="13.33203125" style="2" bestFit="1" customWidth="1"/>
    <col min="9226" max="9226" width="9.6640625" style="2" customWidth="1"/>
    <col min="9227" max="9227" width="11.88671875" style="2" bestFit="1" customWidth="1"/>
    <col min="9228" max="9228" width="12.33203125" style="2" bestFit="1" customWidth="1"/>
    <col min="9229" max="9229" width="14.44140625" style="2" customWidth="1"/>
    <col min="9230" max="9230" width="4.5546875" style="2" customWidth="1"/>
    <col min="9231" max="9231" width="12.33203125" style="2" bestFit="1" customWidth="1"/>
    <col min="9232" max="9474" width="11.44140625" style="2"/>
    <col min="9475" max="9475" width="18.88671875" style="2" customWidth="1"/>
    <col min="9476" max="9476" width="16.88671875" style="2" customWidth="1"/>
    <col min="9477" max="9477" width="16.109375" style="2" customWidth="1"/>
    <col min="9478" max="9478" width="19.109375" style="2" bestFit="1" customWidth="1"/>
    <col min="9479" max="9479" width="16.5546875" style="2" bestFit="1" customWidth="1"/>
    <col min="9480" max="9480" width="12.88671875" style="2" bestFit="1" customWidth="1"/>
    <col min="9481" max="9481" width="13.33203125" style="2" bestFit="1" customWidth="1"/>
    <col min="9482" max="9482" width="9.6640625" style="2" customWidth="1"/>
    <col min="9483" max="9483" width="11.88671875" style="2" bestFit="1" customWidth="1"/>
    <col min="9484" max="9484" width="12.33203125" style="2" bestFit="1" customWidth="1"/>
    <col min="9485" max="9485" width="14.44140625" style="2" customWidth="1"/>
    <col min="9486" max="9486" width="4.5546875" style="2" customWidth="1"/>
    <col min="9487" max="9487" width="12.33203125" style="2" bestFit="1" customWidth="1"/>
    <col min="9488" max="9730" width="11.44140625" style="2"/>
    <col min="9731" max="9731" width="18.88671875" style="2" customWidth="1"/>
    <col min="9732" max="9732" width="16.88671875" style="2" customWidth="1"/>
    <col min="9733" max="9733" width="16.109375" style="2" customWidth="1"/>
    <col min="9734" max="9734" width="19.109375" style="2" bestFit="1" customWidth="1"/>
    <col min="9735" max="9735" width="16.5546875" style="2" bestFit="1" customWidth="1"/>
    <col min="9736" max="9736" width="12.88671875" style="2" bestFit="1" customWidth="1"/>
    <col min="9737" max="9737" width="13.33203125" style="2" bestFit="1" customWidth="1"/>
    <col min="9738" max="9738" width="9.6640625" style="2" customWidth="1"/>
    <col min="9739" max="9739" width="11.88671875" style="2" bestFit="1" customWidth="1"/>
    <col min="9740" max="9740" width="12.33203125" style="2" bestFit="1" customWidth="1"/>
    <col min="9741" max="9741" width="14.44140625" style="2" customWidth="1"/>
    <col min="9742" max="9742" width="4.5546875" style="2" customWidth="1"/>
    <col min="9743" max="9743" width="12.33203125" style="2" bestFit="1" customWidth="1"/>
    <col min="9744" max="9986" width="11.44140625" style="2"/>
    <col min="9987" max="9987" width="18.88671875" style="2" customWidth="1"/>
    <col min="9988" max="9988" width="16.88671875" style="2" customWidth="1"/>
    <col min="9989" max="9989" width="16.109375" style="2" customWidth="1"/>
    <col min="9990" max="9990" width="19.109375" style="2" bestFit="1" customWidth="1"/>
    <col min="9991" max="9991" width="16.5546875" style="2" bestFit="1" customWidth="1"/>
    <col min="9992" max="9992" width="12.88671875" style="2" bestFit="1" customWidth="1"/>
    <col min="9993" max="9993" width="13.33203125" style="2" bestFit="1" customWidth="1"/>
    <col min="9994" max="9994" width="9.6640625" style="2" customWidth="1"/>
    <col min="9995" max="9995" width="11.88671875" style="2" bestFit="1" customWidth="1"/>
    <col min="9996" max="9996" width="12.33203125" style="2" bestFit="1" customWidth="1"/>
    <col min="9997" max="9997" width="14.44140625" style="2" customWidth="1"/>
    <col min="9998" max="9998" width="4.5546875" style="2" customWidth="1"/>
    <col min="9999" max="9999" width="12.33203125" style="2" bestFit="1" customWidth="1"/>
    <col min="10000" max="10242" width="11.44140625" style="2"/>
    <col min="10243" max="10243" width="18.88671875" style="2" customWidth="1"/>
    <col min="10244" max="10244" width="16.88671875" style="2" customWidth="1"/>
    <col min="10245" max="10245" width="16.109375" style="2" customWidth="1"/>
    <col min="10246" max="10246" width="19.109375" style="2" bestFit="1" customWidth="1"/>
    <col min="10247" max="10247" width="16.5546875" style="2" bestFit="1" customWidth="1"/>
    <col min="10248" max="10248" width="12.88671875" style="2" bestFit="1" customWidth="1"/>
    <col min="10249" max="10249" width="13.33203125" style="2" bestFit="1" customWidth="1"/>
    <col min="10250" max="10250" width="9.6640625" style="2" customWidth="1"/>
    <col min="10251" max="10251" width="11.88671875" style="2" bestFit="1" customWidth="1"/>
    <col min="10252" max="10252" width="12.33203125" style="2" bestFit="1" customWidth="1"/>
    <col min="10253" max="10253" width="14.44140625" style="2" customWidth="1"/>
    <col min="10254" max="10254" width="4.5546875" style="2" customWidth="1"/>
    <col min="10255" max="10255" width="12.33203125" style="2" bestFit="1" customWidth="1"/>
    <col min="10256" max="10498" width="11.44140625" style="2"/>
    <col min="10499" max="10499" width="18.88671875" style="2" customWidth="1"/>
    <col min="10500" max="10500" width="16.88671875" style="2" customWidth="1"/>
    <col min="10501" max="10501" width="16.109375" style="2" customWidth="1"/>
    <col min="10502" max="10502" width="19.109375" style="2" bestFit="1" customWidth="1"/>
    <col min="10503" max="10503" width="16.5546875" style="2" bestFit="1" customWidth="1"/>
    <col min="10504" max="10504" width="12.88671875" style="2" bestFit="1" customWidth="1"/>
    <col min="10505" max="10505" width="13.33203125" style="2" bestFit="1" customWidth="1"/>
    <col min="10506" max="10506" width="9.6640625" style="2" customWidth="1"/>
    <col min="10507" max="10507" width="11.88671875" style="2" bestFit="1" customWidth="1"/>
    <col min="10508" max="10508" width="12.33203125" style="2" bestFit="1" customWidth="1"/>
    <col min="10509" max="10509" width="14.44140625" style="2" customWidth="1"/>
    <col min="10510" max="10510" width="4.5546875" style="2" customWidth="1"/>
    <col min="10511" max="10511" width="12.33203125" style="2" bestFit="1" customWidth="1"/>
    <col min="10512" max="10754" width="11.44140625" style="2"/>
    <col min="10755" max="10755" width="18.88671875" style="2" customWidth="1"/>
    <col min="10756" max="10756" width="16.88671875" style="2" customWidth="1"/>
    <col min="10757" max="10757" width="16.109375" style="2" customWidth="1"/>
    <col min="10758" max="10758" width="19.109375" style="2" bestFit="1" customWidth="1"/>
    <col min="10759" max="10759" width="16.5546875" style="2" bestFit="1" customWidth="1"/>
    <col min="10760" max="10760" width="12.88671875" style="2" bestFit="1" customWidth="1"/>
    <col min="10761" max="10761" width="13.33203125" style="2" bestFit="1" customWidth="1"/>
    <col min="10762" max="10762" width="9.6640625" style="2" customWidth="1"/>
    <col min="10763" max="10763" width="11.88671875" style="2" bestFit="1" customWidth="1"/>
    <col min="10764" max="10764" width="12.33203125" style="2" bestFit="1" customWidth="1"/>
    <col min="10765" max="10765" width="14.44140625" style="2" customWidth="1"/>
    <col min="10766" max="10766" width="4.5546875" style="2" customWidth="1"/>
    <col min="10767" max="10767" width="12.33203125" style="2" bestFit="1" customWidth="1"/>
    <col min="10768" max="11010" width="11.44140625" style="2"/>
    <col min="11011" max="11011" width="18.88671875" style="2" customWidth="1"/>
    <col min="11012" max="11012" width="16.88671875" style="2" customWidth="1"/>
    <col min="11013" max="11013" width="16.109375" style="2" customWidth="1"/>
    <col min="11014" max="11014" width="19.109375" style="2" bestFit="1" customWidth="1"/>
    <col min="11015" max="11015" width="16.5546875" style="2" bestFit="1" customWidth="1"/>
    <col min="11016" max="11016" width="12.88671875" style="2" bestFit="1" customWidth="1"/>
    <col min="11017" max="11017" width="13.33203125" style="2" bestFit="1" customWidth="1"/>
    <col min="11018" max="11018" width="9.6640625" style="2" customWidth="1"/>
    <col min="11019" max="11019" width="11.88671875" style="2" bestFit="1" customWidth="1"/>
    <col min="11020" max="11020" width="12.33203125" style="2" bestFit="1" customWidth="1"/>
    <col min="11021" max="11021" width="14.44140625" style="2" customWidth="1"/>
    <col min="11022" max="11022" width="4.5546875" style="2" customWidth="1"/>
    <col min="11023" max="11023" width="12.33203125" style="2" bestFit="1" customWidth="1"/>
    <col min="11024" max="11266" width="11.44140625" style="2"/>
    <col min="11267" max="11267" width="18.88671875" style="2" customWidth="1"/>
    <col min="11268" max="11268" width="16.88671875" style="2" customWidth="1"/>
    <col min="11269" max="11269" width="16.109375" style="2" customWidth="1"/>
    <col min="11270" max="11270" width="19.109375" style="2" bestFit="1" customWidth="1"/>
    <col min="11271" max="11271" width="16.5546875" style="2" bestFit="1" customWidth="1"/>
    <col min="11272" max="11272" width="12.88671875" style="2" bestFit="1" customWidth="1"/>
    <col min="11273" max="11273" width="13.33203125" style="2" bestFit="1" customWidth="1"/>
    <col min="11274" max="11274" width="9.6640625" style="2" customWidth="1"/>
    <col min="11275" max="11275" width="11.88671875" style="2" bestFit="1" customWidth="1"/>
    <col min="11276" max="11276" width="12.33203125" style="2" bestFit="1" customWidth="1"/>
    <col min="11277" max="11277" width="14.44140625" style="2" customWidth="1"/>
    <col min="11278" max="11278" width="4.5546875" style="2" customWidth="1"/>
    <col min="11279" max="11279" width="12.33203125" style="2" bestFit="1" customWidth="1"/>
    <col min="11280" max="11522" width="11.44140625" style="2"/>
    <col min="11523" max="11523" width="18.88671875" style="2" customWidth="1"/>
    <col min="11524" max="11524" width="16.88671875" style="2" customWidth="1"/>
    <col min="11525" max="11525" width="16.109375" style="2" customWidth="1"/>
    <col min="11526" max="11526" width="19.109375" style="2" bestFit="1" customWidth="1"/>
    <col min="11527" max="11527" width="16.5546875" style="2" bestFit="1" customWidth="1"/>
    <col min="11528" max="11528" width="12.88671875" style="2" bestFit="1" customWidth="1"/>
    <col min="11529" max="11529" width="13.33203125" style="2" bestFit="1" customWidth="1"/>
    <col min="11530" max="11530" width="9.6640625" style="2" customWidth="1"/>
    <col min="11531" max="11531" width="11.88671875" style="2" bestFit="1" customWidth="1"/>
    <col min="11532" max="11532" width="12.33203125" style="2" bestFit="1" customWidth="1"/>
    <col min="11533" max="11533" width="14.44140625" style="2" customWidth="1"/>
    <col min="11534" max="11534" width="4.5546875" style="2" customWidth="1"/>
    <col min="11535" max="11535" width="12.33203125" style="2" bestFit="1" customWidth="1"/>
    <col min="11536" max="11778" width="11.44140625" style="2"/>
    <col min="11779" max="11779" width="18.88671875" style="2" customWidth="1"/>
    <col min="11780" max="11780" width="16.88671875" style="2" customWidth="1"/>
    <col min="11781" max="11781" width="16.109375" style="2" customWidth="1"/>
    <col min="11782" max="11782" width="19.109375" style="2" bestFit="1" customWidth="1"/>
    <col min="11783" max="11783" width="16.5546875" style="2" bestFit="1" customWidth="1"/>
    <col min="11784" max="11784" width="12.88671875" style="2" bestFit="1" customWidth="1"/>
    <col min="11785" max="11785" width="13.33203125" style="2" bestFit="1" customWidth="1"/>
    <col min="11786" max="11786" width="9.6640625" style="2" customWidth="1"/>
    <col min="11787" max="11787" width="11.88671875" style="2" bestFit="1" customWidth="1"/>
    <col min="11788" max="11788" width="12.33203125" style="2" bestFit="1" customWidth="1"/>
    <col min="11789" max="11789" width="14.44140625" style="2" customWidth="1"/>
    <col min="11790" max="11790" width="4.5546875" style="2" customWidth="1"/>
    <col min="11791" max="11791" width="12.33203125" style="2" bestFit="1" customWidth="1"/>
    <col min="11792" max="12034" width="11.44140625" style="2"/>
    <col min="12035" max="12035" width="18.88671875" style="2" customWidth="1"/>
    <col min="12036" max="12036" width="16.88671875" style="2" customWidth="1"/>
    <col min="12037" max="12037" width="16.109375" style="2" customWidth="1"/>
    <col min="12038" max="12038" width="19.109375" style="2" bestFit="1" customWidth="1"/>
    <col min="12039" max="12039" width="16.5546875" style="2" bestFit="1" customWidth="1"/>
    <col min="12040" max="12040" width="12.88671875" style="2" bestFit="1" customWidth="1"/>
    <col min="12041" max="12041" width="13.33203125" style="2" bestFit="1" customWidth="1"/>
    <col min="12042" max="12042" width="9.6640625" style="2" customWidth="1"/>
    <col min="12043" max="12043" width="11.88671875" style="2" bestFit="1" customWidth="1"/>
    <col min="12044" max="12044" width="12.33203125" style="2" bestFit="1" customWidth="1"/>
    <col min="12045" max="12045" width="14.44140625" style="2" customWidth="1"/>
    <col min="12046" max="12046" width="4.5546875" style="2" customWidth="1"/>
    <col min="12047" max="12047" width="12.33203125" style="2" bestFit="1" customWidth="1"/>
    <col min="12048" max="12290" width="11.44140625" style="2"/>
    <col min="12291" max="12291" width="18.88671875" style="2" customWidth="1"/>
    <col min="12292" max="12292" width="16.88671875" style="2" customWidth="1"/>
    <col min="12293" max="12293" width="16.109375" style="2" customWidth="1"/>
    <col min="12294" max="12294" width="19.109375" style="2" bestFit="1" customWidth="1"/>
    <col min="12295" max="12295" width="16.5546875" style="2" bestFit="1" customWidth="1"/>
    <col min="12296" max="12296" width="12.88671875" style="2" bestFit="1" customWidth="1"/>
    <col min="12297" max="12297" width="13.33203125" style="2" bestFit="1" customWidth="1"/>
    <col min="12298" max="12298" width="9.6640625" style="2" customWidth="1"/>
    <col min="12299" max="12299" width="11.88671875" style="2" bestFit="1" customWidth="1"/>
    <col min="12300" max="12300" width="12.33203125" style="2" bestFit="1" customWidth="1"/>
    <col min="12301" max="12301" width="14.44140625" style="2" customWidth="1"/>
    <col min="12302" max="12302" width="4.5546875" style="2" customWidth="1"/>
    <col min="12303" max="12303" width="12.33203125" style="2" bestFit="1" customWidth="1"/>
    <col min="12304" max="12546" width="11.44140625" style="2"/>
    <col min="12547" max="12547" width="18.88671875" style="2" customWidth="1"/>
    <col min="12548" max="12548" width="16.88671875" style="2" customWidth="1"/>
    <col min="12549" max="12549" width="16.109375" style="2" customWidth="1"/>
    <col min="12550" max="12550" width="19.109375" style="2" bestFit="1" customWidth="1"/>
    <col min="12551" max="12551" width="16.5546875" style="2" bestFit="1" customWidth="1"/>
    <col min="12552" max="12552" width="12.88671875" style="2" bestFit="1" customWidth="1"/>
    <col min="12553" max="12553" width="13.33203125" style="2" bestFit="1" customWidth="1"/>
    <col min="12554" max="12554" width="9.6640625" style="2" customWidth="1"/>
    <col min="12555" max="12555" width="11.88671875" style="2" bestFit="1" customWidth="1"/>
    <col min="12556" max="12556" width="12.33203125" style="2" bestFit="1" customWidth="1"/>
    <col min="12557" max="12557" width="14.44140625" style="2" customWidth="1"/>
    <col min="12558" max="12558" width="4.5546875" style="2" customWidth="1"/>
    <col min="12559" max="12559" width="12.33203125" style="2" bestFit="1" customWidth="1"/>
    <col min="12560" max="12802" width="11.44140625" style="2"/>
    <col min="12803" max="12803" width="18.88671875" style="2" customWidth="1"/>
    <col min="12804" max="12804" width="16.88671875" style="2" customWidth="1"/>
    <col min="12805" max="12805" width="16.109375" style="2" customWidth="1"/>
    <col min="12806" max="12806" width="19.109375" style="2" bestFit="1" customWidth="1"/>
    <col min="12807" max="12807" width="16.5546875" style="2" bestFit="1" customWidth="1"/>
    <col min="12808" max="12808" width="12.88671875" style="2" bestFit="1" customWidth="1"/>
    <col min="12809" max="12809" width="13.33203125" style="2" bestFit="1" customWidth="1"/>
    <col min="12810" max="12810" width="9.6640625" style="2" customWidth="1"/>
    <col min="12811" max="12811" width="11.88671875" style="2" bestFit="1" customWidth="1"/>
    <col min="12812" max="12812" width="12.33203125" style="2" bestFit="1" customWidth="1"/>
    <col min="12813" max="12813" width="14.44140625" style="2" customWidth="1"/>
    <col min="12814" max="12814" width="4.5546875" style="2" customWidth="1"/>
    <col min="12815" max="12815" width="12.33203125" style="2" bestFit="1" customWidth="1"/>
    <col min="12816" max="13058" width="11.44140625" style="2"/>
    <col min="13059" max="13059" width="18.88671875" style="2" customWidth="1"/>
    <col min="13060" max="13060" width="16.88671875" style="2" customWidth="1"/>
    <col min="13061" max="13061" width="16.109375" style="2" customWidth="1"/>
    <col min="13062" max="13062" width="19.109375" style="2" bestFit="1" customWidth="1"/>
    <col min="13063" max="13063" width="16.5546875" style="2" bestFit="1" customWidth="1"/>
    <col min="13064" max="13064" width="12.88671875" style="2" bestFit="1" customWidth="1"/>
    <col min="13065" max="13065" width="13.33203125" style="2" bestFit="1" customWidth="1"/>
    <col min="13066" max="13066" width="9.6640625" style="2" customWidth="1"/>
    <col min="13067" max="13067" width="11.88671875" style="2" bestFit="1" customWidth="1"/>
    <col min="13068" max="13068" width="12.33203125" style="2" bestFit="1" customWidth="1"/>
    <col min="13069" max="13069" width="14.44140625" style="2" customWidth="1"/>
    <col min="13070" max="13070" width="4.5546875" style="2" customWidth="1"/>
    <col min="13071" max="13071" width="12.33203125" style="2" bestFit="1" customWidth="1"/>
    <col min="13072" max="13314" width="11.44140625" style="2"/>
    <col min="13315" max="13315" width="18.88671875" style="2" customWidth="1"/>
    <col min="13316" max="13316" width="16.88671875" style="2" customWidth="1"/>
    <col min="13317" max="13317" width="16.109375" style="2" customWidth="1"/>
    <col min="13318" max="13318" width="19.109375" style="2" bestFit="1" customWidth="1"/>
    <col min="13319" max="13319" width="16.5546875" style="2" bestFit="1" customWidth="1"/>
    <col min="13320" max="13320" width="12.88671875" style="2" bestFit="1" customWidth="1"/>
    <col min="13321" max="13321" width="13.33203125" style="2" bestFit="1" customWidth="1"/>
    <col min="13322" max="13322" width="9.6640625" style="2" customWidth="1"/>
    <col min="13323" max="13323" width="11.88671875" style="2" bestFit="1" customWidth="1"/>
    <col min="13324" max="13324" width="12.33203125" style="2" bestFit="1" customWidth="1"/>
    <col min="13325" max="13325" width="14.44140625" style="2" customWidth="1"/>
    <col min="13326" max="13326" width="4.5546875" style="2" customWidth="1"/>
    <col min="13327" max="13327" width="12.33203125" style="2" bestFit="1" customWidth="1"/>
    <col min="13328" max="13570" width="11.44140625" style="2"/>
    <col min="13571" max="13571" width="18.88671875" style="2" customWidth="1"/>
    <col min="13572" max="13572" width="16.88671875" style="2" customWidth="1"/>
    <col min="13573" max="13573" width="16.109375" style="2" customWidth="1"/>
    <col min="13574" max="13574" width="19.109375" style="2" bestFit="1" customWidth="1"/>
    <col min="13575" max="13575" width="16.5546875" style="2" bestFit="1" customWidth="1"/>
    <col min="13576" max="13576" width="12.88671875" style="2" bestFit="1" customWidth="1"/>
    <col min="13577" max="13577" width="13.33203125" style="2" bestFit="1" customWidth="1"/>
    <col min="13578" max="13578" width="9.6640625" style="2" customWidth="1"/>
    <col min="13579" max="13579" width="11.88671875" style="2" bestFit="1" customWidth="1"/>
    <col min="13580" max="13580" width="12.33203125" style="2" bestFit="1" customWidth="1"/>
    <col min="13581" max="13581" width="14.44140625" style="2" customWidth="1"/>
    <col min="13582" max="13582" width="4.5546875" style="2" customWidth="1"/>
    <col min="13583" max="13583" width="12.33203125" style="2" bestFit="1" customWidth="1"/>
    <col min="13584" max="13826" width="11.44140625" style="2"/>
    <col min="13827" max="13827" width="18.88671875" style="2" customWidth="1"/>
    <col min="13828" max="13828" width="16.88671875" style="2" customWidth="1"/>
    <col min="13829" max="13829" width="16.109375" style="2" customWidth="1"/>
    <col min="13830" max="13830" width="19.109375" style="2" bestFit="1" customWidth="1"/>
    <col min="13831" max="13831" width="16.5546875" style="2" bestFit="1" customWidth="1"/>
    <col min="13832" max="13832" width="12.88671875" style="2" bestFit="1" customWidth="1"/>
    <col min="13833" max="13833" width="13.33203125" style="2" bestFit="1" customWidth="1"/>
    <col min="13834" max="13834" width="9.6640625" style="2" customWidth="1"/>
    <col min="13835" max="13835" width="11.88671875" style="2" bestFit="1" customWidth="1"/>
    <col min="13836" max="13836" width="12.33203125" style="2" bestFit="1" customWidth="1"/>
    <col min="13837" max="13837" width="14.44140625" style="2" customWidth="1"/>
    <col min="13838" max="13838" width="4.5546875" style="2" customWidth="1"/>
    <col min="13839" max="13839" width="12.33203125" style="2" bestFit="1" customWidth="1"/>
    <col min="13840" max="14082" width="11.44140625" style="2"/>
    <col min="14083" max="14083" width="18.88671875" style="2" customWidth="1"/>
    <col min="14084" max="14084" width="16.88671875" style="2" customWidth="1"/>
    <col min="14085" max="14085" width="16.109375" style="2" customWidth="1"/>
    <col min="14086" max="14086" width="19.109375" style="2" bestFit="1" customWidth="1"/>
    <col min="14087" max="14087" width="16.5546875" style="2" bestFit="1" customWidth="1"/>
    <col min="14088" max="14088" width="12.88671875" style="2" bestFit="1" customWidth="1"/>
    <col min="14089" max="14089" width="13.33203125" style="2" bestFit="1" customWidth="1"/>
    <col min="14090" max="14090" width="9.6640625" style="2" customWidth="1"/>
    <col min="14091" max="14091" width="11.88671875" style="2" bestFit="1" customWidth="1"/>
    <col min="14092" max="14092" width="12.33203125" style="2" bestFit="1" customWidth="1"/>
    <col min="14093" max="14093" width="14.44140625" style="2" customWidth="1"/>
    <col min="14094" max="14094" width="4.5546875" style="2" customWidth="1"/>
    <col min="14095" max="14095" width="12.33203125" style="2" bestFit="1" customWidth="1"/>
    <col min="14096" max="14338" width="11.44140625" style="2"/>
    <col min="14339" max="14339" width="18.88671875" style="2" customWidth="1"/>
    <col min="14340" max="14340" width="16.88671875" style="2" customWidth="1"/>
    <col min="14341" max="14341" width="16.109375" style="2" customWidth="1"/>
    <col min="14342" max="14342" width="19.109375" style="2" bestFit="1" customWidth="1"/>
    <col min="14343" max="14343" width="16.5546875" style="2" bestFit="1" customWidth="1"/>
    <col min="14344" max="14344" width="12.88671875" style="2" bestFit="1" customWidth="1"/>
    <col min="14345" max="14345" width="13.33203125" style="2" bestFit="1" customWidth="1"/>
    <col min="14346" max="14346" width="9.6640625" style="2" customWidth="1"/>
    <col min="14347" max="14347" width="11.88671875" style="2" bestFit="1" customWidth="1"/>
    <col min="14348" max="14348" width="12.33203125" style="2" bestFit="1" customWidth="1"/>
    <col min="14349" max="14349" width="14.44140625" style="2" customWidth="1"/>
    <col min="14350" max="14350" width="4.5546875" style="2" customWidth="1"/>
    <col min="14351" max="14351" width="12.33203125" style="2" bestFit="1" customWidth="1"/>
    <col min="14352" max="14594" width="11.44140625" style="2"/>
    <col min="14595" max="14595" width="18.88671875" style="2" customWidth="1"/>
    <col min="14596" max="14596" width="16.88671875" style="2" customWidth="1"/>
    <col min="14597" max="14597" width="16.109375" style="2" customWidth="1"/>
    <col min="14598" max="14598" width="19.109375" style="2" bestFit="1" customWidth="1"/>
    <col min="14599" max="14599" width="16.5546875" style="2" bestFit="1" customWidth="1"/>
    <col min="14600" max="14600" width="12.88671875" style="2" bestFit="1" customWidth="1"/>
    <col min="14601" max="14601" width="13.33203125" style="2" bestFit="1" customWidth="1"/>
    <col min="14602" max="14602" width="9.6640625" style="2" customWidth="1"/>
    <col min="14603" max="14603" width="11.88671875" style="2" bestFit="1" customWidth="1"/>
    <col min="14604" max="14604" width="12.33203125" style="2" bestFit="1" customWidth="1"/>
    <col min="14605" max="14605" width="14.44140625" style="2" customWidth="1"/>
    <col min="14606" max="14606" width="4.5546875" style="2" customWidth="1"/>
    <col min="14607" max="14607" width="12.33203125" style="2" bestFit="1" customWidth="1"/>
    <col min="14608" max="14850" width="11.44140625" style="2"/>
    <col min="14851" max="14851" width="18.88671875" style="2" customWidth="1"/>
    <col min="14852" max="14852" width="16.88671875" style="2" customWidth="1"/>
    <col min="14853" max="14853" width="16.109375" style="2" customWidth="1"/>
    <col min="14854" max="14854" width="19.109375" style="2" bestFit="1" customWidth="1"/>
    <col min="14855" max="14855" width="16.5546875" style="2" bestFit="1" customWidth="1"/>
    <col min="14856" max="14856" width="12.88671875" style="2" bestFit="1" customWidth="1"/>
    <col min="14857" max="14857" width="13.33203125" style="2" bestFit="1" customWidth="1"/>
    <col min="14858" max="14858" width="9.6640625" style="2" customWidth="1"/>
    <col min="14859" max="14859" width="11.88671875" style="2" bestFit="1" customWidth="1"/>
    <col min="14860" max="14860" width="12.33203125" style="2" bestFit="1" customWidth="1"/>
    <col min="14861" max="14861" width="14.44140625" style="2" customWidth="1"/>
    <col min="14862" max="14862" width="4.5546875" style="2" customWidth="1"/>
    <col min="14863" max="14863" width="12.33203125" style="2" bestFit="1" customWidth="1"/>
    <col min="14864" max="15106" width="11.44140625" style="2"/>
    <col min="15107" max="15107" width="18.88671875" style="2" customWidth="1"/>
    <col min="15108" max="15108" width="16.88671875" style="2" customWidth="1"/>
    <col min="15109" max="15109" width="16.109375" style="2" customWidth="1"/>
    <col min="15110" max="15110" width="19.109375" style="2" bestFit="1" customWidth="1"/>
    <col min="15111" max="15111" width="16.5546875" style="2" bestFit="1" customWidth="1"/>
    <col min="15112" max="15112" width="12.88671875" style="2" bestFit="1" customWidth="1"/>
    <col min="15113" max="15113" width="13.33203125" style="2" bestFit="1" customWidth="1"/>
    <col min="15114" max="15114" width="9.6640625" style="2" customWidth="1"/>
    <col min="15115" max="15115" width="11.88671875" style="2" bestFit="1" customWidth="1"/>
    <col min="15116" max="15116" width="12.33203125" style="2" bestFit="1" customWidth="1"/>
    <col min="15117" max="15117" width="14.44140625" style="2" customWidth="1"/>
    <col min="15118" max="15118" width="4.5546875" style="2" customWidth="1"/>
    <col min="15119" max="15119" width="12.33203125" style="2" bestFit="1" customWidth="1"/>
    <col min="15120" max="15362" width="11.44140625" style="2"/>
    <col min="15363" max="15363" width="18.88671875" style="2" customWidth="1"/>
    <col min="15364" max="15364" width="16.88671875" style="2" customWidth="1"/>
    <col min="15365" max="15365" width="16.109375" style="2" customWidth="1"/>
    <col min="15366" max="15366" width="19.109375" style="2" bestFit="1" customWidth="1"/>
    <col min="15367" max="15367" width="16.5546875" style="2" bestFit="1" customWidth="1"/>
    <col min="15368" max="15368" width="12.88671875" style="2" bestFit="1" customWidth="1"/>
    <col min="15369" max="15369" width="13.33203125" style="2" bestFit="1" customWidth="1"/>
    <col min="15370" max="15370" width="9.6640625" style="2" customWidth="1"/>
    <col min="15371" max="15371" width="11.88671875" style="2" bestFit="1" customWidth="1"/>
    <col min="15372" max="15372" width="12.33203125" style="2" bestFit="1" customWidth="1"/>
    <col min="15373" max="15373" width="14.44140625" style="2" customWidth="1"/>
    <col min="15374" max="15374" width="4.5546875" style="2" customWidth="1"/>
    <col min="15375" max="15375" width="12.33203125" style="2" bestFit="1" customWidth="1"/>
    <col min="15376" max="15618" width="11.44140625" style="2"/>
    <col min="15619" max="15619" width="18.88671875" style="2" customWidth="1"/>
    <col min="15620" max="15620" width="16.88671875" style="2" customWidth="1"/>
    <col min="15621" max="15621" width="16.109375" style="2" customWidth="1"/>
    <col min="15622" max="15622" width="19.109375" style="2" bestFit="1" customWidth="1"/>
    <col min="15623" max="15623" width="16.5546875" style="2" bestFit="1" customWidth="1"/>
    <col min="15624" max="15624" width="12.88671875" style="2" bestFit="1" customWidth="1"/>
    <col min="15625" max="15625" width="13.33203125" style="2" bestFit="1" customWidth="1"/>
    <col min="15626" max="15626" width="9.6640625" style="2" customWidth="1"/>
    <col min="15627" max="15627" width="11.88671875" style="2" bestFit="1" customWidth="1"/>
    <col min="15628" max="15628" width="12.33203125" style="2" bestFit="1" customWidth="1"/>
    <col min="15629" max="15629" width="14.44140625" style="2" customWidth="1"/>
    <col min="15630" max="15630" width="4.5546875" style="2" customWidth="1"/>
    <col min="15631" max="15631" width="12.33203125" style="2" bestFit="1" customWidth="1"/>
    <col min="15632" max="15874" width="11.44140625" style="2"/>
    <col min="15875" max="15875" width="18.88671875" style="2" customWidth="1"/>
    <col min="15876" max="15876" width="16.88671875" style="2" customWidth="1"/>
    <col min="15877" max="15877" width="16.109375" style="2" customWidth="1"/>
    <col min="15878" max="15878" width="19.109375" style="2" bestFit="1" customWidth="1"/>
    <col min="15879" max="15879" width="16.5546875" style="2" bestFit="1" customWidth="1"/>
    <col min="15880" max="15880" width="12.88671875" style="2" bestFit="1" customWidth="1"/>
    <col min="15881" max="15881" width="13.33203125" style="2" bestFit="1" customWidth="1"/>
    <col min="15882" max="15882" width="9.6640625" style="2" customWidth="1"/>
    <col min="15883" max="15883" width="11.88671875" style="2" bestFit="1" customWidth="1"/>
    <col min="15884" max="15884" width="12.33203125" style="2" bestFit="1" customWidth="1"/>
    <col min="15885" max="15885" width="14.44140625" style="2" customWidth="1"/>
    <col min="15886" max="15886" width="4.5546875" style="2" customWidth="1"/>
    <col min="15887" max="15887" width="12.33203125" style="2" bestFit="1" customWidth="1"/>
    <col min="15888" max="16130" width="11.44140625" style="2"/>
    <col min="16131" max="16131" width="18.88671875" style="2" customWidth="1"/>
    <col min="16132" max="16132" width="16.88671875" style="2" customWidth="1"/>
    <col min="16133" max="16133" width="16.109375" style="2" customWidth="1"/>
    <col min="16134" max="16134" width="19.109375" style="2" bestFit="1" customWidth="1"/>
    <col min="16135" max="16135" width="16.5546875" style="2" bestFit="1" customWidth="1"/>
    <col min="16136" max="16136" width="12.88671875" style="2" bestFit="1" customWidth="1"/>
    <col min="16137" max="16137" width="13.33203125" style="2" bestFit="1" customWidth="1"/>
    <col min="16138" max="16138" width="9.6640625" style="2" customWidth="1"/>
    <col min="16139" max="16139" width="11.88671875" style="2" bestFit="1" customWidth="1"/>
    <col min="16140" max="16140" width="12.33203125" style="2" bestFit="1" customWidth="1"/>
    <col min="16141" max="16141" width="14.44140625" style="2" customWidth="1"/>
    <col min="16142" max="16142" width="4.5546875" style="2" customWidth="1"/>
    <col min="16143" max="16143" width="12.33203125" style="2" bestFit="1" customWidth="1"/>
    <col min="16144" max="16384" width="11.44140625" style="2"/>
  </cols>
  <sheetData>
    <row r="5" spans="3:13" ht="13.8">
      <c r="C5" s="178" t="s">
        <v>97</v>
      </c>
      <c r="D5" s="178"/>
      <c r="E5" s="178"/>
      <c r="F5" s="178"/>
      <c r="G5" s="178"/>
      <c r="H5" s="99"/>
      <c r="I5" s="99"/>
      <c r="J5" s="99"/>
      <c r="K5" s="99"/>
      <c r="L5" s="99"/>
      <c r="M5" s="99"/>
    </row>
    <row r="6" spans="3:13" ht="13.8">
      <c r="C6" s="179" t="s">
        <v>91</v>
      </c>
      <c r="D6" s="179"/>
      <c r="E6" s="179"/>
      <c r="F6" s="179"/>
      <c r="G6" s="179"/>
      <c r="H6" s="100"/>
      <c r="I6" s="100"/>
      <c r="J6" s="100"/>
      <c r="K6" s="100"/>
      <c r="L6" s="100"/>
      <c r="M6" s="100"/>
    </row>
    <row r="7" spans="3:13" ht="14.4" thickBot="1"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3:13" s="7" customFormat="1" ht="10.199999999999999">
      <c r="C8" s="4"/>
      <c r="D8" s="5"/>
      <c r="E8" s="5" t="s">
        <v>2</v>
      </c>
      <c r="F8" s="5" t="s">
        <v>2</v>
      </c>
      <c r="G8" s="5"/>
      <c r="H8" s="101"/>
    </row>
    <row r="9" spans="3:13" s="7" customFormat="1" ht="11.25" customHeight="1">
      <c r="C9" s="9" t="s">
        <v>8</v>
      </c>
      <c r="D9" s="10" t="s">
        <v>9</v>
      </c>
      <c r="E9" s="10" t="s">
        <v>10</v>
      </c>
      <c r="F9" s="10" t="s">
        <v>11</v>
      </c>
      <c r="G9" s="10" t="s">
        <v>19</v>
      </c>
      <c r="H9" s="101"/>
    </row>
    <row r="10" spans="3:13" s="7" customFormat="1" ht="11.25" customHeight="1" thickBot="1">
      <c r="C10" s="12"/>
      <c r="D10" s="13"/>
      <c r="E10" s="13" t="s">
        <v>20</v>
      </c>
      <c r="F10" s="13"/>
      <c r="G10" s="13"/>
      <c r="H10" s="101"/>
    </row>
    <row r="11" spans="3:13" s="23" customFormat="1">
      <c r="C11" s="18" t="s">
        <v>22</v>
      </c>
      <c r="D11" s="19">
        <v>477638</v>
      </c>
      <c r="E11" s="19">
        <v>101046</v>
      </c>
      <c r="F11" s="19">
        <v>-49256</v>
      </c>
      <c r="G11" s="21">
        <f t="shared" ref="G11:G53" si="0">SUM(D11:F11)</f>
        <v>529428</v>
      </c>
      <c r="H11" s="97"/>
    </row>
    <row r="12" spans="3:13" s="23" customFormat="1">
      <c r="C12" s="24" t="s">
        <v>23</v>
      </c>
      <c r="D12" s="19">
        <v>797747</v>
      </c>
      <c r="E12" s="19">
        <v>168766</v>
      </c>
      <c r="F12" s="19">
        <v>-82267</v>
      </c>
      <c r="G12" s="21">
        <f t="shared" si="0"/>
        <v>884246</v>
      </c>
      <c r="H12" s="97"/>
    </row>
    <row r="13" spans="3:13" s="23" customFormat="1">
      <c r="C13" s="24" t="s">
        <v>24</v>
      </c>
      <c r="D13" s="19">
        <v>4877462</v>
      </c>
      <c r="E13" s="19">
        <v>1031842</v>
      </c>
      <c r="F13" s="19">
        <v>-502987</v>
      </c>
      <c r="G13" s="21">
        <f t="shared" si="0"/>
        <v>5406317</v>
      </c>
      <c r="H13" s="97"/>
    </row>
    <row r="14" spans="3:13" s="23" customFormat="1">
      <c r="C14" s="24" t="s">
        <v>25</v>
      </c>
      <c r="D14" s="19">
        <v>439486</v>
      </c>
      <c r="E14" s="19">
        <v>92975</v>
      </c>
      <c r="F14" s="19">
        <v>-45322</v>
      </c>
      <c r="G14" s="21">
        <f t="shared" si="0"/>
        <v>487139</v>
      </c>
      <c r="H14" s="97"/>
    </row>
    <row r="15" spans="3:13" s="23" customFormat="1">
      <c r="C15" s="24" t="s">
        <v>26</v>
      </c>
      <c r="D15" s="19">
        <v>343988</v>
      </c>
      <c r="E15" s="19">
        <v>72772</v>
      </c>
      <c r="F15" s="19">
        <v>-35474</v>
      </c>
      <c r="G15" s="21">
        <f t="shared" si="0"/>
        <v>381286</v>
      </c>
      <c r="H15" s="97"/>
    </row>
    <row r="16" spans="3:13" s="23" customFormat="1">
      <c r="C16" s="24" t="s">
        <v>27</v>
      </c>
      <c r="D16" s="19">
        <v>398960</v>
      </c>
      <c r="E16" s="19">
        <v>84401</v>
      </c>
      <c r="F16" s="19">
        <v>-41143</v>
      </c>
      <c r="G16" s="21">
        <f t="shared" si="0"/>
        <v>442218</v>
      </c>
      <c r="H16" s="97"/>
    </row>
    <row r="17" spans="3:8" s="23" customFormat="1">
      <c r="C17" s="24" t="s">
        <v>28</v>
      </c>
      <c r="D17" s="19">
        <v>586100</v>
      </c>
      <c r="E17" s="19">
        <v>123991</v>
      </c>
      <c r="F17" s="19">
        <v>-60441</v>
      </c>
      <c r="G17" s="21">
        <f t="shared" si="0"/>
        <v>649650</v>
      </c>
      <c r="H17" s="97"/>
    </row>
    <row r="18" spans="3:8" s="23" customFormat="1">
      <c r="C18" s="24" t="s">
        <v>29</v>
      </c>
      <c r="D18" s="19">
        <v>338446</v>
      </c>
      <c r="E18" s="19">
        <v>71599</v>
      </c>
      <c r="F18" s="19">
        <v>-34902</v>
      </c>
      <c r="G18" s="21">
        <f t="shared" si="0"/>
        <v>375143</v>
      </c>
      <c r="H18" s="97"/>
    </row>
    <row r="19" spans="3:8" s="23" customFormat="1">
      <c r="C19" s="24" t="s">
        <v>30</v>
      </c>
      <c r="D19" s="19">
        <v>4795903</v>
      </c>
      <c r="E19" s="19">
        <v>1014588</v>
      </c>
      <c r="F19" s="19">
        <v>-494576</v>
      </c>
      <c r="G19" s="21">
        <f t="shared" si="0"/>
        <v>5315915</v>
      </c>
      <c r="H19" s="97"/>
    </row>
    <row r="20" spans="3:8" s="23" customFormat="1">
      <c r="C20" s="24" t="s">
        <v>31</v>
      </c>
      <c r="D20" s="19">
        <v>299022</v>
      </c>
      <c r="E20" s="19">
        <v>63259</v>
      </c>
      <c r="F20" s="19">
        <v>-30837</v>
      </c>
      <c r="G20" s="21">
        <f t="shared" si="0"/>
        <v>331444</v>
      </c>
      <c r="H20" s="97"/>
    </row>
    <row r="21" spans="3:8" s="23" customFormat="1">
      <c r="C21" s="24" t="s">
        <v>32</v>
      </c>
      <c r="D21" s="19">
        <v>435003</v>
      </c>
      <c r="E21" s="19">
        <v>92026</v>
      </c>
      <c r="F21" s="19">
        <v>-44859</v>
      </c>
      <c r="G21" s="21">
        <f t="shared" si="0"/>
        <v>482170</v>
      </c>
      <c r="H21" s="97"/>
    </row>
    <row r="22" spans="3:8" s="23" customFormat="1">
      <c r="C22" s="24" t="s">
        <v>33</v>
      </c>
      <c r="D22" s="19">
        <v>1067223</v>
      </c>
      <c r="E22" s="19">
        <v>225774</v>
      </c>
      <c r="F22" s="19">
        <v>-110057</v>
      </c>
      <c r="G22" s="21">
        <f t="shared" si="0"/>
        <v>1182940</v>
      </c>
      <c r="H22" s="97"/>
    </row>
    <row r="23" spans="3:8" s="23" customFormat="1">
      <c r="C23" s="24" t="s">
        <v>34</v>
      </c>
      <c r="D23" s="19">
        <v>543292</v>
      </c>
      <c r="E23" s="19">
        <v>114935</v>
      </c>
      <c r="F23" s="19">
        <v>-56027</v>
      </c>
      <c r="G23" s="21">
        <f t="shared" si="0"/>
        <v>602200</v>
      </c>
      <c r="H23" s="97"/>
    </row>
    <row r="24" spans="3:8" s="23" customFormat="1">
      <c r="C24" s="24" t="s">
        <v>35</v>
      </c>
      <c r="D24" s="19">
        <v>357789</v>
      </c>
      <c r="E24" s="19">
        <v>75691</v>
      </c>
      <c r="F24" s="19">
        <v>-36897</v>
      </c>
      <c r="G24" s="21">
        <f t="shared" si="0"/>
        <v>396583</v>
      </c>
      <c r="H24" s="97"/>
    </row>
    <row r="25" spans="3:8" s="23" customFormat="1">
      <c r="C25" s="24" t="s">
        <v>36</v>
      </c>
      <c r="D25" s="19">
        <v>552658</v>
      </c>
      <c r="E25" s="19">
        <v>116916</v>
      </c>
      <c r="F25" s="19">
        <v>-56993</v>
      </c>
      <c r="G25" s="21">
        <f t="shared" si="0"/>
        <v>612581</v>
      </c>
      <c r="H25" s="97"/>
    </row>
    <row r="26" spans="3:8" s="23" customFormat="1">
      <c r="C26" s="24" t="s">
        <v>37</v>
      </c>
      <c r="D26" s="19">
        <v>657221</v>
      </c>
      <c r="E26" s="19">
        <v>139037</v>
      </c>
      <c r="F26" s="19">
        <v>-67776</v>
      </c>
      <c r="G26" s="21">
        <f t="shared" si="0"/>
        <v>728482</v>
      </c>
      <c r="H26" s="97"/>
    </row>
    <row r="27" spans="3:8" s="23" customFormat="1">
      <c r="C27" s="24" t="s">
        <v>38</v>
      </c>
      <c r="D27" s="19">
        <v>536835</v>
      </c>
      <c r="E27" s="19">
        <v>113569</v>
      </c>
      <c r="F27" s="19">
        <v>-55361</v>
      </c>
      <c r="G27" s="21">
        <f t="shared" si="0"/>
        <v>595043</v>
      </c>
      <c r="H27" s="97"/>
    </row>
    <row r="28" spans="3:8" s="23" customFormat="1">
      <c r="C28" s="24" t="s">
        <v>39</v>
      </c>
      <c r="D28" s="19">
        <v>412951</v>
      </c>
      <c r="E28" s="19">
        <v>87361</v>
      </c>
      <c r="F28" s="19">
        <v>-42585</v>
      </c>
      <c r="G28" s="21">
        <f t="shared" si="0"/>
        <v>457727</v>
      </c>
      <c r="H28" s="97"/>
    </row>
    <row r="29" spans="3:8" s="23" customFormat="1">
      <c r="C29" s="24" t="s">
        <v>40</v>
      </c>
      <c r="D29" s="19">
        <v>559420</v>
      </c>
      <c r="E29" s="19">
        <v>118347</v>
      </c>
      <c r="F29" s="19">
        <v>-57690</v>
      </c>
      <c r="G29" s="21">
        <f t="shared" si="0"/>
        <v>620077</v>
      </c>
      <c r="H29" s="97"/>
    </row>
    <row r="30" spans="3:8" s="23" customFormat="1">
      <c r="C30" s="24" t="s">
        <v>41</v>
      </c>
      <c r="D30" s="19">
        <v>307696</v>
      </c>
      <c r="E30" s="19">
        <v>65094</v>
      </c>
      <c r="F30" s="19">
        <v>-31731</v>
      </c>
      <c r="G30" s="21">
        <f t="shared" si="0"/>
        <v>341059</v>
      </c>
      <c r="H30" s="97"/>
    </row>
    <row r="31" spans="3:8" s="23" customFormat="1">
      <c r="C31" s="24" t="s">
        <v>42</v>
      </c>
      <c r="D31" s="19">
        <v>2511310</v>
      </c>
      <c r="E31" s="19">
        <v>531275</v>
      </c>
      <c r="F31" s="19">
        <v>-258978</v>
      </c>
      <c r="G31" s="21">
        <f t="shared" si="0"/>
        <v>2783607</v>
      </c>
      <c r="H31" s="97"/>
    </row>
    <row r="32" spans="3:8" s="23" customFormat="1">
      <c r="C32" s="24" t="s">
        <v>43</v>
      </c>
      <c r="D32" s="19">
        <v>10138492</v>
      </c>
      <c r="E32" s="19">
        <v>2144829</v>
      </c>
      <c r="F32" s="19">
        <v>-1045529</v>
      </c>
      <c r="G32" s="21">
        <f t="shared" si="0"/>
        <v>11237792</v>
      </c>
      <c r="H32" s="97"/>
    </row>
    <row r="33" spans="3:8" s="23" customFormat="1">
      <c r="C33" s="24" t="s">
        <v>44</v>
      </c>
      <c r="D33" s="19">
        <v>341367</v>
      </c>
      <c r="E33" s="19">
        <v>72217</v>
      </c>
      <c r="F33" s="19">
        <v>-35203</v>
      </c>
      <c r="G33" s="21">
        <f t="shared" si="0"/>
        <v>378381</v>
      </c>
      <c r="H33" s="97"/>
    </row>
    <row r="34" spans="3:8" s="23" customFormat="1">
      <c r="C34" s="24" t="s">
        <v>45</v>
      </c>
      <c r="D34" s="19">
        <v>358152</v>
      </c>
      <c r="E34" s="19">
        <v>75768</v>
      </c>
      <c r="F34" s="19">
        <v>-36934</v>
      </c>
      <c r="G34" s="21">
        <f t="shared" si="0"/>
        <v>396986</v>
      </c>
      <c r="H34" s="97"/>
    </row>
    <row r="35" spans="3:8" s="23" customFormat="1">
      <c r="C35" s="24" t="s">
        <v>46</v>
      </c>
      <c r="D35" s="19">
        <v>833012</v>
      </c>
      <c r="E35" s="19">
        <v>176226</v>
      </c>
      <c r="F35" s="19">
        <v>-85904</v>
      </c>
      <c r="G35" s="21">
        <f t="shared" si="0"/>
        <v>923334</v>
      </c>
      <c r="H35" s="97"/>
    </row>
    <row r="36" spans="3:8" s="23" customFormat="1">
      <c r="C36" s="24" t="s">
        <v>47</v>
      </c>
      <c r="D36" s="19">
        <v>325254</v>
      </c>
      <c r="E36" s="19">
        <v>68808</v>
      </c>
      <c r="F36" s="19">
        <v>-33542</v>
      </c>
      <c r="G36" s="21">
        <f t="shared" si="0"/>
        <v>360520</v>
      </c>
      <c r="H36" s="97"/>
    </row>
    <row r="37" spans="3:8" s="23" customFormat="1">
      <c r="C37" s="24" t="s">
        <v>48</v>
      </c>
      <c r="D37" s="19">
        <v>8581411</v>
      </c>
      <c r="E37" s="19">
        <v>1815423</v>
      </c>
      <c r="F37" s="19">
        <v>-884956</v>
      </c>
      <c r="G37" s="21">
        <f t="shared" si="0"/>
        <v>9511878</v>
      </c>
      <c r="H37" s="97"/>
    </row>
    <row r="38" spans="3:8" s="23" customFormat="1">
      <c r="C38" s="24" t="s">
        <v>49</v>
      </c>
      <c r="D38" s="19">
        <v>327478</v>
      </c>
      <c r="E38" s="19">
        <v>69279</v>
      </c>
      <c r="F38" s="19">
        <v>-33771</v>
      </c>
      <c r="G38" s="21">
        <f t="shared" si="0"/>
        <v>362986</v>
      </c>
      <c r="H38" s="97"/>
    </row>
    <row r="39" spans="3:8" s="23" customFormat="1">
      <c r="C39" s="24" t="s">
        <v>50</v>
      </c>
      <c r="D39" s="19">
        <v>513729</v>
      </c>
      <c r="E39" s="19">
        <v>108681</v>
      </c>
      <c r="F39" s="19">
        <v>-52978</v>
      </c>
      <c r="G39" s="21">
        <f t="shared" si="0"/>
        <v>569432</v>
      </c>
      <c r="H39" s="97"/>
    </row>
    <row r="40" spans="3:8" s="23" customFormat="1">
      <c r="C40" s="24" t="s">
        <v>51</v>
      </c>
      <c r="D40" s="19">
        <v>508273</v>
      </c>
      <c r="E40" s="19">
        <v>107527</v>
      </c>
      <c r="F40" s="19">
        <v>-52416</v>
      </c>
      <c r="G40" s="21">
        <f t="shared" si="0"/>
        <v>563384</v>
      </c>
      <c r="H40" s="97"/>
    </row>
    <row r="41" spans="3:8" s="23" customFormat="1" ht="12.75" customHeight="1">
      <c r="C41" s="24" t="s">
        <v>52</v>
      </c>
      <c r="D41" s="19">
        <v>295013</v>
      </c>
      <c r="E41" s="19">
        <v>62411</v>
      </c>
      <c r="F41" s="19">
        <v>-30423</v>
      </c>
      <c r="G41" s="21">
        <f t="shared" si="0"/>
        <v>327001</v>
      </c>
      <c r="H41" s="97"/>
    </row>
    <row r="42" spans="3:8" s="23" customFormat="1">
      <c r="C42" s="24" t="s">
        <v>53</v>
      </c>
      <c r="D42" s="19">
        <v>13751180</v>
      </c>
      <c r="E42" s="19">
        <v>2909105</v>
      </c>
      <c r="F42" s="19">
        <v>-1418088</v>
      </c>
      <c r="G42" s="21">
        <f t="shared" si="0"/>
        <v>15242197</v>
      </c>
      <c r="H42" s="97"/>
    </row>
    <row r="43" spans="3:8" s="23" customFormat="1">
      <c r="C43" s="24" t="s">
        <v>54</v>
      </c>
      <c r="D43" s="19">
        <v>2797131</v>
      </c>
      <c r="E43" s="19">
        <v>591742</v>
      </c>
      <c r="F43" s="19">
        <v>-288453</v>
      </c>
      <c r="G43" s="21">
        <f t="shared" si="0"/>
        <v>3100420</v>
      </c>
      <c r="H43" s="97"/>
    </row>
    <row r="44" spans="3:8" s="23" customFormat="1">
      <c r="C44" s="24" t="s">
        <v>55</v>
      </c>
      <c r="D44" s="19">
        <v>419810</v>
      </c>
      <c r="E44" s="19">
        <v>88812</v>
      </c>
      <c r="F44" s="19">
        <v>-43293</v>
      </c>
      <c r="G44" s="21">
        <f t="shared" si="0"/>
        <v>465329</v>
      </c>
      <c r="H44" s="97"/>
    </row>
    <row r="45" spans="3:8" s="23" customFormat="1">
      <c r="C45" s="24" t="s">
        <v>56</v>
      </c>
      <c r="D45" s="19">
        <v>1294466</v>
      </c>
      <c r="E45" s="19">
        <v>273848</v>
      </c>
      <c r="F45" s="19">
        <v>-133491</v>
      </c>
      <c r="G45" s="21">
        <f t="shared" si="0"/>
        <v>1434823</v>
      </c>
      <c r="H45" s="97"/>
    </row>
    <row r="46" spans="3:8" s="23" customFormat="1">
      <c r="C46" s="24" t="s">
        <v>57</v>
      </c>
      <c r="D46" s="19">
        <v>281877</v>
      </c>
      <c r="E46" s="19">
        <v>59635</v>
      </c>
      <c r="F46" s="19">
        <v>-29070</v>
      </c>
      <c r="G46" s="21">
        <f t="shared" si="0"/>
        <v>312442</v>
      </c>
      <c r="H46" s="97"/>
    </row>
    <row r="47" spans="3:8" s="23" customFormat="1">
      <c r="C47" s="24" t="s">
        <v>58</v>
      </c>
      <c r="D47" s="19">
        <v>729155</v>
      </c>
      <c r="E47" s="19">
        <v>154255</v>
      </c>
      <c r="F47" s="19">
        <v>-75194</v>
      </c>
      <c r="G47" s="21">
        <f t="shared" si="0"/>
        <v>808216</v>
      </c>
      <c r="H47" s="97"/>
    </row>
    <row r="48" spans="3:8" s="23" customFormat="1">
      <c r="C48" s="24" t="s">
        <v>59</v>
      </c>
      <c r="D48" s="19">
        <v>6972416</v>
      </c>
      <c r="E48" s="19">
        <v>1475035</v>
      </c>
      <c r="F48" s="19">
        <v>-719028</v>
      </c>
      <c r="G48" s="21">
        <f t="shared" si="0"/>
        <v>7728423</v>
      </c>
      <c r="H48" s="97"/>
    </row>
    <row r="49" spans="3:15" s="23" customFormat="1">
      <c r="C49" s="24" t="s">
        <v>60</v>
      </c>
      <c r="D49" s="19">
        <v>780469</v>
      </c>
      <c r="E49" s="19">
        <v>165110</v>
      </c>
      <c r="F49" s="19">
        <v>-80486</v>
      </c>
      <c r="G49" s="21">
        <f t="shared" si="0"/>
        <v>865093</v>
      </c>
      <c r="H49" s="97"/>
    </row>
    <row r="50" spans="3:15" s="23" customFormat="1">
      <c r="C50" s="24" t="s">
        <v>61</v>
      </c>
      <c r="D50" s="19">
        <v>1538511</v>
      </c>
      <c r="E50" s="19">
        <v>325476</v>
      </c>
      <c r="F50" s="19">
        <v>-158658</v>
      </c>
      <c r="G50" s="21">
        <f t="shared" si="0"/>
        <v>1705329</v>
      </c>
      <c r="H50" s="97"/>
    </row>
    <row r="51" spans="3:15" s="26" customFormat="1">
      <c r="C51" s="25" t="s">
        <v>62</v>
      </c>
      <c r="D51" s="19">
        <v>7784971</v>
      </c>
      <c r="E51" s="19">
        <v>1646934</v>
      </c>
      <c r="F51" s="19">
        <v>-802823</v>
      </c>
      <c r="G51" s="21">
        <f t="shared" si="0"/>
        <v>8629082</v>
      </c>
      <c r="H51" s="102"/>
    </row>
    <row r="52" spans="3:15" s="23" customFormat="1">
      <c r="C52" s="24" t="s">
        <v>63</v>
      </c>
      <c r="D52" s="19">
        <v>377595</v>
      </c>
      <c r="E52" s="19">
        <v>79881</v>
      </c>
      <c r="F52" s="19">
        <v>-38939</v>
      </c>
      <c r="G52" s="21">
        <f t="shared" si="0"/>
        <v>418537</v>
      </c>
      <c r="H52" s="97"/>
    </row>
    <row r="53" spans="3:15" s="23" customFormat="1">
      <c r="C53" s="24" t="s">
        <v>64</v>
      </c>
      <c r="D53" s="19">
        <v>712620</v>
      </c>
      <c r="E53" s="19">
        <v>150756</v>
      </c>
      <c r="F53" s="19">
        <v>-73488</v>
      </c>
      <c r="G53" s="21">
        <f t="shared" si="0"/>
        <v>789888</v>
      </c>
      <c r="H53" s="97"/>
    </row>
    <row r="54" spans="3:15" s="23" customFormat="1" ht="12.6" thickBot="1">
      <c r="C54" s="93" t="s">
        <v>65</v>
      </c>
      <c r="D54" s="94">
        <f>SUM(D11:D53)</f>
        <v>80958532</v>
      </c>
      <c r="E54" s="94">
        <f>SUM(E11:E53)</f>
        <v>17127022</v>
      </c>
      <c r="F54" s="94">
        <f>SUM(F11:F53)</f>
        <v>-8348826</v>
      </c>
      <c r="G54" s="95">
        <f>SUM(G11:G53)</f>
        <v>89736728</v>
      </c>
      <c r="H54" s="97"/>
    </row>
    <row r="56" spans="3:15" s="3" customFormat="1" ht="12">
      <c r="K56" s="30"/>
    </row>
    <row r="57" spans="3:15" s="23" customFormat="1">
      <c r="C57" s="3"/>
      <c r="D57" s="3"/>
      <c r="E57" s="3"/>
      <c r="F57" s="3"/>
      <c r="G57" s="3"/>
      <c r="L57" s="3"/>
      <c r="M57" s="3"/>
      <c r="O57" s="97"/>
    </row>
    <row r="58" spans="3:15" s="23" customFormat="1">
      <c r="C58" s="3"/>
      <c r="D58" s="3"/>
      <c r="E58" s="3"/>
      <c r="F58" s="3"/>
      <c r="G58" s="3"/>
      <c r="L58" s="3"/>
      <c r="M58" s="3"/>
      <c r="O58" s="97"/>
    </row>
    <row r="59" spans="3:15" s="23" customFormat="1" ht="13.2">
      <c r="K59" s="42"/>
      <c r="O59" s="97"/>
    </row>
    <row r="60" spans="3:15" s="23" customFormat="1">
      <c r="K60" s="43"/>
      <c r="O60" s="97"/>
    </row>
    <row r="61" spans="3:15" s="23" customFormat="1">
      <c r="K61" s="43"/>
      <c r="O61" s="97"/>
    </row>
    <row r="62" spans="3:15" s="23" customFormat="1">
      <c r="O62" s="97"/>
    </row>
    <row r="63" spans="3:15" s="23" customFormat="1">
      <c r="O63" s="97"/>
    </row>
    <row r="64" spans="3:15" s="23" customFormat="1">
      <c r="O64" s="97"/>
    </row>
    <row r="65" spans="3:15" s="23" customFormat="1"/>
    <row r="66" spans="3:15" s="23" customFormat="1"/>
    <row r="67" spans="3:15" s="23" customFormat="1">
      <c r="O67" s="97"/>
    </row>
    <row r="68" spans="3:15" s="23" customFormat="1">
      <c r="O68" s="97"/>
    </row>
    <row r="69" spans="3:15" s="23" customFormat="1">
      <c r="O69" s="97"/>
    </row>
    <row r="70" spans="3:15" s="23" customFormat="1">
      <c r="O70" s="97"/>
    </row>
    <row r="71" spans="3:15" s="23" customFormat="1">
      <c r="O71" s="97"/>
    </row>
    <row r="72" spans="3:15" s="23" customFormat="1" ht="12.75" customHeight="1">
      <c r="C72" s="181" t="s">
        <v>97</v>
      </c>
      <c r="D72" s="181"/>
      <c r="E72" s="181"/>
      <c r="F72" s="181"/>
      <c r="G72" s="181"/>
      <c r="H72" s="34"/>
      <c r="I72" s="34"/>
      <c r="J72" s="34"/>
      <c r="O72" s="97"/>
    </row>
    <row r="73" spans="3:15" s="23" customFormat="1" ht="12.75" customHeight="1">
      <c r="C73" s="182" t="s">
        <v>91</v>
      </c>
      <c r="D73" s="182"/>
      <c r="E73" s="182"/>
      <c r="F73" s="182"/>
      <c r="G73" s="182"/>
      <c r="H73" s="103"/>
      <c r="I73" s="103"/>
      <c r="J73" s="103"/>
      <c r="K73" s="34"/>
      <c r="L73" s="34"/>
      <c r="M73" s="34"/>
      <c r="O73" s="97"/>
    </row>
    <row r="74" spans="3:15" s="23" customFormat="1" ht="12.75" customHeight="1">
      <c r="E74" s="182"/>
      <c r="F74" s="182"/>
      <c r="G74" s="182"/>
      <c r="H74" s="182"/>
      <c r="I74" s="182"/>
      <c r="O74" s="97"/>
    </row>
    <row r="75" spans="3:15" s="23" customFormat="1" ht="12">
      <c r="E75" s="32" t="s">
        <v>67</v>
      </c>
      <c r="F75" s="36"/>
      <c r="G75" s="32" t="s">
        <v>68</v>
      </c>
      <c r="H75" s="36"/>
      <c r="O75" s="97"/>
    </row>
    <row r="76" spans="3:15" s="23" customFormat="1">
      <c r="O76" s="97"/>
    </row>
    <row r="77" spans="3:15" s="23" customFormat="1" ht="12">
      <c r="C77" s="37" t="s">
        <v>9</v>
      </c>
      <c r="E77" s="30">
        <v>404792662</v>
      </c>
      <c r="F77" s="32" t="s">
        <v>69</v>
      </c>
      <c r="G77" s="30">
        <v>80958532</v>
      </c>
      <c r="H77" s="32"/>
      <c r="I77" s="30"/>
      <c r="O77" s="97"/>
    </row>
    <row r="78" spans="3:15" s="23" customFormat="1" ht="12">
      <c r="D78" s="37"/>
      <c r="E78" s="30"/>
      <c r="F78" s="35"/>
      <c r="G78" s="30"/>
      <c r="H78" s="35"/>
      <c r="I78" s="30"/>
      <c r="O78" s="97"/>
    </row>
    <row r="79" spans="3:15" s="23" customFormat="1" ht="12">
      <c r="C79" s="35" t="s">
        <v>70</v>
      </c>
      <c r="E79" s="30">
        <v>17127022</v>
      </c>
      <c r="F79" s="32" t="s">
        <v>98</v>
      </c>
      <c r="G79" s="30">
        <v>17127022</v>
      </c>
      <c r="H79" s="32"/>
      <c r="I79" s="30"/>
      <c r="O79" s="97"/>
    </row>
    <row r="80" spans="3:15" s="23" customFormat="1" ht="12">
      <c r="D80" s="35"/>
      <c r="E80" s="30"/>
      <c r="F80" s="32"/>
      <c r="G80" s="30"/>
      <c r="H80" s="32"/>
      <c r="I80" s="30"/>
      <c r="O80" s="97"/>
    </row>
    <row r="81" spans="3:15" s="23" customFormat="1" ht="12">
      <c r="C81" s="35" t="s">
        <v>72</v>
      </c>
      <c r="E81" s="40">
        <v>-41744130</v>
      </c>
      <c r="F81" s="104" t="s">
        <v>69</v>
      </c>
      <c r="G81" s="40">
        <v>-8348826</v>
      </c>
      <c r="H81" s="104"/>
      <c r="I81" s="31"/>
      <c r="O81" s="97"/>
    </row>
    <row r="82" spans="3:15" s="23" customFormat="1" ht="12">
      <c r="D82" s="35"/>
      <c r="E82" s="30"/>
      <c r="F82" s="35"/>
      <c r="G82" s="30"/>
      <c r="H82" s="35"/>
      <c r="I82" s="30"/>
      <c r="O82" s="97"/>
    </row>
    <row r="83" spans="3:15" s="23" customFormat="1" ht="12.6" thickBot="1">
      <c r="C83" s="35" t="s">
        <v>19</v>
      </c>
      <c r="E83" s="41">
        <f>SUM(E77:E81)</f>
        <v>380175554</v>
      </c>
      <c r="G83" s="41">
        <f>SUM(G77:G81)</f>
        <v>89736728</v>
      </c>
      <c r="O83" s="97"/>
    </row>
    <row r="84" spans="3:15" s="23" customFormat="1" ht="12" thickTop="1">
      <c r="O84" s="97"/>
    </row>
    <row r="85" spans="3:15" s="23" customFormat="1" ht="12">
      <c r="G85" s="31"/>
      <c r="I85" s="3"/>
      <c r="O85" s="97"/>
    </row>
    <row r="86" spans="3:15" s="23" customFormat="1" ht="12">
      <c r="I86" s="30"/>
      <c r="O86" s="97"/>
    </row>
    <row r="87" spans="3:15" s="23" customFormat="1">
      <c r="O87" s="97"/>
    </row>
    <row r="88" spans="3:15" s="23" customFormat="1">
      <c r="O88" s="97"/>
    </row>
    <row r="89" spans="3:15" s="23" customFormat="1">
      <c r="O89" s="97"/>
    </row>
    <row r="90" spans="3:15" s="23" customFormat="1">
      <c r="O90" s="97"/>
    </row>
    <row r="91" spans="3:15" s="23" customFormat="1">
      <c r="O91" s="97"/>
    </row>
    <row r="92" spans="3:15" s="23" customFormat="1">
      <c r="O92" s="97"/>
    </row>
    <row r="93" spans="3:15" s="23" customFormat="1">
      <c r="I93" s="2"/>
      <c r="O93" s="97"/>
    </row>
    <row r="94" spans="3:15" s="23" customFormat="1">
      <c r="I94" s="2"/>
      <c r="O94" s="97"/>
    </row>
    <row r="95" spans="3:15" s="23" customFormat="1">
      <c r="I95" s="2"/>
      <c r="O95" s="97"/>
    </row>
    <row r="110" spans="8:11" ht="13.2">
      <c r="H110" s="23"/>
      <c r="I110" s="23"/>
      <c r="J110" s="23"/>
      <c r="K110" s="42"/>
    </row>
    <row r="111" spans="8:11">
      <c r="H111" s="23"/>
      <c r="I111" s="23"/>
      <c r="J111" s="23"/>
      <c r="K111" s="43"/>
    </row>
    <row r="112" spans="8:11">
      <c r="H112" s="23"/>
      <c r="I112" s="23"/>
      <c r="J112" s="23"/>
      <c r="K112" s="43"/>
    </row>
  </sheetData>
  <mergeCells count="5">
    <mergeCell ref="C5:G5"/>
    <mergeCell ref="C6:G6"/>
    <mergeCell ref="C72:G72"/>
    <mergeCell ref="C73:G73"/>
    <mergeCell ref="E74:I74"/>
  </mergeCells>
  <printOptions horizontalCentered="1"/>
  <pageMargins left="0.39370078740157483" right="0.39370078740157483" top="0.39370078740157483" bottom="0.39370078740157483" header="0.39370078740157483" footer="0.39370078740157483"/>
  <pageSetup scale="80" orientation="landscape" r:id="rId1"/>
  <headerFooter alignWithMargins="0"/>
  <rowBreaks count="1" manualBreakCount="1">
    <brk id="5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ABRIL 2018</vt:lpstr>
      <vt:lpstr>1ER.AJ.TRIM.FISCALIZ'18</vt:lpstr>
      <vt:lpstr>ACUMULADO ABRIL 2018</vt:lpstr>
      <vt:lpstr>MAYO 2018</vt:lpstr>
      <vt:lpstr>AJUSTE DEFINITIVO 2017</vt:lpstr>
      <vt:lpstr>ACUMULADO MAYO 2018</vt:lpstr>
      <vt:lpstr>JUNIO 2018</vt:lpstr>
      <vt:lpstr>DIF POR CAMBIO COEF 2018</vt:lpstr>
      <vt:lpstr>1ER.AJUSTE CUATRIM'18</vt:lpstr>
      <vt:lpstr>ACUMULADO JUNIO 2018</vt:lpstr>
      <vt:lpstr>ACUM ABR-MAY-JUN</vt:lpstr>
      <vt:lpstr>ACUERDO RAMO28 NVOS COEFICIENTE</vt:lpstr>
      <vt:lpstr>ESCRITO</vt:lpstr>
      <vt:lpstr>ANEXO IV</vt:lpstr>
      <vt:lpstr>ANEXO V </vt:lpstr>
      <vt:lpstr>ANEXO VI</vt:lpstr>
      <vt:lpstr>'1ER.AJ.TRIM.FISCALIZ''18'!Área_de_impresión</vt:lpstr>
      <vt:lpstr>'1ER.AJUSTE CUATRIM''18'!Área_de_impresión</vt:lpstr>
      <vt:lpstr>'ABRIL 2018'!Área_de_impresión</vt:lpstr>
      <vt:lpstr>'ACUM ABR-MAY-JUN'!Área_de_impresión</vt:lpstr>
      <vt:lpstr>'ACUMULADO ABRIL 2018'!Área_de_impresión</vt:lpstr>
      <vt:lpstr>'ACUMULADO JUNIO 2018'!Área_de_impresión</vt:lpstr>
      <vt:lpstr>'ACUMULADO MAYO 2018'!Área_de_impresión</vt:lpstr>
      <vt:lpstr>'AJUSTE DEFINITIVO 2017'!Área_de_impresión</vt:lpstr>
      <vt:lpstr>'ANEXO IV'!Área_de_impresión</vt:lpstr>
      <vt:lpstr>'ANEXO V '!Área_de_impresión</vt:lpstr>
      <vt:lpstr>'ANEXO VI'!Área_de_impresión</vt:lpstr>
      <vt:lpstr>'DIF POR CAMBIO COEF 2018'!Área_de_impresión</vt:lpstr>
      <vt:lpstr>ESCRITO!Área_de_impresión</vt:lpstr>
      <vt:lpstr>'JUNIO 2018'!Área_de_impresión</vt:lpstr>
      <vt:lpstr>'MAYO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2018-07-16T17:05:16Z</dcterms:modified>
</cp:coreProperties>
</file>